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13" documentId="8_{30160CA8-031F-4A03-B4E0-BA5A85ABB99F}" xr6:coauthVersionLast="47" xr6:coauthVersionMax="47" xr10:uidLastSave="{3A5E7DD8-DAEB-493B-8731-0B937F2B773E}"/>
  <workbookProtection workbookAlgorithmName="SHA-512" workbookHashValue="weZbOkTOxjuCACKB3qTEPRgwdUZVggyE3NIl+iG08LYaCMtAjQ+4QORZ67OxTsc8+HaZMGKxPuomTlTpOAto6w==" workbookSaltValue="TiLQx2jXQgNWPNt0611ZGA==" workbookSpinCount="100000" lockStructure="1"/>
  <bookViews>
    <workbookView xWindow="-23025" yWindow="1335" windowWidth="21600" windowHeight="11295" tabRatio="759" xr2:uid="{00000000-000D-0000-FFFF-FFFF00000000}"/>
  </bookViews>
  <sheets>
    <sheet name="(1)&amp;(2)" sheetId="7" r:id="rId1"/>
    <sheet name="(3) Refinery" sheetId="1" r:id="rId2"/>
    <sheet name="FormData" sheetId="18" state="hidden" r:id="rId3"/>
    <sheet name="RawData" sheetId="17" state="hidden" r:id="rId4"/>
    <sheet name="Facility" sheetId="16" state="hidden" r:id="rId5"/>
    <sheet name="AllProductData" sheetId="19" state="hidden" r:id="rId6"/>
  </sheets>
  <externalReferences>
    <externalReference r:id="rId7"/>
  </externalReferences>
  <definedNames>
    <definedName name="PORTS" localSheetId="0">[1]List!$L$3:$L$12</definedName>
    <definedName name="PORTS">#REF!</definedName>
    <definedName name="_xlnm.Print_Titles" localSheetId="1">'(3) Refinery'!$3:$31</definedName>
    <definedName name="PRODUCT_LIST">#REF!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4" i="1" s="1"/>
  <c r="D40" i="19"/>
  <c r="A40" i="19" s="1"/>
  <c r="E40" i="19"/>
  <c r="D3" i="19"/>
  <c r="A3" i="19" s="1"/>
  <c r="E3" i="19"/>
  <c r="D4" i="19"/>
  <c r="E4" i="19"/>
  <c r="D5" i="19"/>
  <c r="A5" i="19" s="1"/>
  <c r="E5" i="19"/>
  <c r="D6" i="19"/>
  <c r="B6" i="19" s="1"/>
  <c r="E6" i="19"/>
  <c r="D7" i="19"/>
  <c r="E7" i="19"/>
  <c r="A8" i="19"/>
  <c r="D8" i="19"/>
  <c r="B8" i="19" s="1"/>
  <c r="E8" i="19"/>
  <c r="D9" i="19"/>
  <c r="E9" i="19"/>
  <c r="A9" i="19" s="1"/>
  <c r="D10" i="19"/>
  <c r="A10" i="19" s="1"/>
  <c r="E10" i="19"/>
  <c r="D11" i="19"/>
  <c r="E11" i="19"/>
  <c r="A11" i="19" s="1"/>
  <c r="D12" i="19"/>
  <c r="C12" i="19" s="1"/>
  <c r="E12" i="19"/>
  <c r="D13" i="19"/>
  <c r="A13" i="19" s="1"/>
  <c r="E13" i="19"/>
  <c r="B13" i="19" s="1"/>
  <c r="C14" i="19"/>
  <c r="D14" i="19"/>
  <c r="A14" i="19" s="1"/>
  <c r="E14" i="19"/>
  <c r="D15" i="19"/>
  <c r="E15" i="19"/>
  <c r="D16" i="19"/>
  <c r="E16" i="19"/>
  <c r="D17" i="19"/>
  <c r="E17" i="19"/>
  <c r="D18" i="19"/>
  <c r="A18" i="19" s="1"/>
  <c r="E18" i="19"/>
  <c r="D19" i="19"/>
  <c r="B19" i="19" s="1"/>
  <c r="E19" i="19"/>
  <c r="D20" i="19"/>
  <c r="A20" i="19" s="1"/>
  <c r="E20" i="19"/>
  <c r="D21" i="19"/>
  <c r="E21" i="19"/>
  <c r="C21" i="19" s="1"/>
  <c r="D22" i="19"/>
  <c r="B22" i="19" s="1"/>
  <c r="E22" i="19"/>
  <c r="D23" i="19"/>
  <c r="A23" i="19" s="1"/>
  <c r="E23" i="19"/>
  <c r="D24" i="19"/>
  <c r="E24" i="19"/>
  <c r="D25" i="19"/>
  <c r="E25" i="19"/>
  <c r="D26" i="19"/>
  <c r="A26" i="19" s="1"/>
  <c r="E26" i="19"/>
  <c r="D27" i="19"/>
  <c r="B27" i="19" s="1"/>
  <c r="E27" i="19"/>
  <c r="A27" i="19" s="1"/>
  <c r="D28" i="19"/>
  <c r="E28" i="19"/>
  <c r="D29" i="19"/>
  <c r="A29" i="19" s="1"/>
  <c r="E29" i="19"/>
  <c r="B29" i="19" s="1"/>
  <c r="D30" i="19"/>
  <c r="E30" i="19"/>
  <c r="D31" i="19"/>
  <c r="E31" i="19"/>
  <c r="A32" i="19"/>
  <c r="B32" i="19"/>
  <c r="D32" i="19"/>
  <c r="C32" i="19" s="1"/>
  <c r="E32" i="19"/>
  <c r="D33" i="19"/>
  <c r="E33" i="19"/>
  <c r="D34" i="19"/>
  <c r="A34" i="19" s="1"/>
  <c r="E34" i="19"/>
  <c r="D35" i="19"/>
  <c r="E35" i="19"/>
  <c r="D36" i="19"/>
  <c r="E36" i="19"/>
  <c r="D37" i="19"/>
  <c r="E37" i="19"/>
  <c r="A38" i="19"/>
  <c r="C38" i="19"/>
  <c r="D38" i="19"/>
  <c r="B38" i="19" s="1"/>
  <c r="E38" i="19"/>
  <c r="D39" i="19"/>
  <c r="E39" i="19"/>
  <c r="D2" i="19"/>
  <c r="E2" i="19"/>
  <c r="B39" i="19" l="1"/>
  <c r="B7" i="19"/>
  <c r="B24" i="19"/>
  <c r="A24" i="19"/>
  <c r="A35" i="19"/>
  <c r="C35" i="19"/>
  <c r="C2" i="19"/>
  <c r="A4" i="19"/>
  <c r="C25" i="19"/>
  <c r="C23" i="19"/>
  <c r="C11" i="19"/>
  <c r="B35" i="19"/>
  <c r="C16" i="19"/>
  <c r="B11" i="19"/>
  <c r="C28" i="19"/>
  <c r="B16" i="19"/>
  <c r="B4" i="19"/>
  <c r="C7" i="19"/>
  <c r="A30" i="19"/>
  <c r="B23" i="19"/>
  <c r="A17" i="19"/>
  <c r="A16" i="19"/>
  <c r="B37" i="19"/>
  <c r="A19" i="19"/>
  <c r="A31" i="19"/>
  <c r="A15" i="19"/>
  <c r="C3" i="19"/>
  <c r="C19" i="19"/>
  <c r="A33" i="19"/>
  <c r="A21" i="19"/>
  <c r="C9" i="19"/>
  <c r="B20" i="19"/>
  <c r="B3" i="19"/>
  <c r="C30" i="19"/>
  <c r="C40" i="19"/>
  <c r="B40" i="19"/>
  <c r="B9" i="19"/>
  <c r="C31" i="19"/>
  <c r="B12" i="19"/>
  <c r="C34" i="19"/>
  <c r="B31" i="19"/>
  <c r="A28" i="19"/>
  <c r="C18" i="19"/>
  <c r="B15" i="19"/>
  <c r="B28" i="19"/>
  <c r="C15" i="19"/>
  <c r="B18" i="19"/>
  <c r="C5" i="19"/>
  <c r="A37" i="19"/>
  <c r="A22" i="19"/>
  <c r="A6" i="19"/>
  <c r="C36" i="19"/>
  <c r="B34" i="19"/>
  <c r="B36" i="19"/>
  <c r="C24" i="19"/>
  <c r="B21" i="19"/>
  <c r="C8" i="19"/>
  <c r="B5" i="19"/>
  <c r="A25" i="19"/>
  <c r="C27" i="19"/>
  <c r="C33" i="19"/>
  <c r="B30" i="19"/>
  <c r="C17" i="19"/>
  <c r="B14" i="19"/>
  <c r="B25" i="19"/>
  <c r="B33" i="19"/>
  <c r="C20" i="19"/>
  <c r="B17" i="19"/>
  <c r="C4" i="19"/>
  <c r="C37" i="19"/>
  <c r="C26" i="19"/>
  <c r="C10" i="19"/>
  <c r="C13" i="19"/>
  <c r="B10" i="19"/>
  <c r="C29" i="19"/>
  <c r="B26" i="19"/>
  <c r="C22" i="19"/>
  <c r="C6" i="19"/>
  <c r="B2" i="19"/>
  <c r="K2" i="18" l="1"/>
  <c r="J22" i="1" l="1"/>
  <c r="J28" i="1"/>
  <c r="J27" i="1"/>
  <c r="H2" i="18" s="1"/>
  <c r="J26" i="1"/>
  <c r="I2" i="18" s="1"/>
  <c r="J25" i="1"/>
  <c r="G2" i="18" s="1"/>
  <c r="J18" i="1"/>
  <c r="F2" i="18" l="1"/>
  <c r="J19" i="1"/>
  <c r="J20" i="1"/>
  <c r="J21" i="1" s="1"/>
  <c r="E2" i="18"/>
  <c r="D2" i="18"/>
  <c r="J2" i="18"/>
  <c r="A2" i="19" l="1"/>
  <c r="A39" i="19"/>
  <c r="A7" i="19"/>
  <c r="A36" i="19"/>
  <c r="A12" i="19"/>
  <c r="C2" i="18"/>
  <c r="A13" i="1"/>
  <c r="Q41" i="7"/>
  <c r="BA13" i="7" s="1"/>
  <c r="M41" i="7"/>
  <c r="BA12" i="7" s="1"/>
  <c r="F41" i="7"/>
  <c r="BA11" i="7" s="1"/>
  <c r="I39" i="7"/>
  <c r="BA22" i="7"/>
  <c r="BA21" i="7"/>
  <c r="BA20" i="7"/>
  <c r="BA19" i="7"/>
  <c r="BA18" i="7"/>
  <c r="BA17" i="7"/>
  <c r="BA16" i="7"/>
  <c r="BA15" i="7"/>
  <c r="BA10" i="7"/>
  <c r="BA6" i="7"/>
  <c r="BA5" i="7"/>
  <c r="BA4" i="7"/>
  <c r="BA3" i="7"/>
  <c r="BA2" i="7"/>
  <c r="R72" i="1"/>
  <c r="AA68" i="7"/>
  <c r="Q71" i="1"/>
  <c r="Q68" i="1"/>
  <c r="Q69" i="1"/>
  <c r="Q70" i="1"/>
  <c r="C39" i="19" s="1"/>
  <c r="Q67" i="1"/>
  <c r="A2" i="17" l="1" a="1"/>
  <c r="A2" i="17" s="1"/>
  <c r="Q79" i="1"/>
  <c r="A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<sst xmlns="http://schemas.openxmlformats.org/spreadsheetml/2006/main" count="525" uniqueCount="371">
  <si>
    <t>Raw Data</t>
  </si>
  <si>
    <t>Resubmission?</t>
  </si>
  <si>
    <t>Company Name</t>
  </si>
  <si>
    <t>Rpt Pd</t>
  </si>
  <si>
    <t>Rpt Date</t>
  </si>
  <si>
    <t>Phone: (808) 587-3807</t>
  </si>
  <si>
    <t>ID No</t>
  </si>
  <si>
    <t>Email: dbedt.hseo.eiirp@hawaii.gov</t>
  </si>
  <si>
    <t>Info changed?</t>
  </si>
  <si>
    <t>Distributor</t>
  </si>
  <si>
    <t>Form DBEDT-140</t>
  </si>
  <si>
    <t>Refiner</t>
  </si>
  <si>
    <t>MONTHLY REFINERY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</si>
  <si>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</si>
  <si>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</si>
  <si>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</si>
  <si>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</si>
  <si>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</si>
  <si>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</si>
  <si>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</si>
  <si>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</si>
  <si>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</si>
  <si>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</si>
  <si>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</si>
  <si>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</si>
  <si>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</si>
  <si>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</si>
  <si>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</si>
  <si>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</si>
  <si>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</si>
  <si>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</si>
  <si>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</si>
  <si>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</si>
  <si>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</si>
  <si>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</si>
  <si>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</si>
  <si>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</si>
  <si>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facility. </t>
  </si>
  <si>
    <t xml:space="preserve">Forms must be uploaded to </t>
  </si>
  <si>
    <t>Doing business as a (check all that apply):</t>
  </si>
  <si>
    <t>If you have any questions about the form after reading the PDF instructions, please contact HSEO at (808) 587-3807.</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</si>
  <si>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</si>
  <si>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</si>
  <si>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</si>
  <si>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</si>
  <si>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</si>
  <si>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</si>
  <si>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</si>
  <si>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</si>
  <si>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</si>
  <si>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</si>
  <si>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</si>
  <si>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describe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</si>
  <si>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</si>
  <si>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</si>
  <si>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</si>
  <si>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</si>
  <si>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Refinery Activity Detail</t>
  </si>
  <si>
    <t>Company Short Code</t>
  </si>
  <si>
    <t>Company Code</t>
  </si>
  <si>
    <t>Form Code</t>
  </si>
  <si>
    <t>Facility Name</t>
  </si>
  <si>
    <t>Island</t>
  </si>
  <si>
    <t>Island Code</t>
  </si>
  <si>
    <t>Report Date</t>
  </si>
  <si>
    <t>Report Period (Month Ending)</t>
  </si>
  <si>
    <t>Report Period</t>
  </si>
  <si>
    <t>Resubmission (Y/N)</t>
  </si>
  <si>
    <t>Line No.</t>
  </si>
  <si>
    <t>Product Description</t>
  </si>
  <si>
    <t>Product Code</t>
  </si>
  <si>
    <t>Total Feedstock Processed (Barrels)</t>
  </si>
  <si>
    <t>Total Product Produced (Barrels)</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</si>
  <si>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</si>
  <si>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</si>
  <si>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</si>
  <si>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</si>
  <si>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</si>
  <si>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</si>
  <si>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</si>
  <si>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</si>
  <si>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</si>
  <si>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</si>
  <si>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</si>
  <si>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</si>
  <si>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</si>
  <si>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</si>
  <si>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</si>
  <si>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</si>
  <si>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</si>
  <si>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</si>
  <si>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</si>
  <si>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</si>
  <si>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</si>
  <si>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</si>
  <si>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</si>
  <si>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</si>
  <si>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</si>
  <si>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</si>
  <si>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</si>
  <si>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</si>
  <si>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</si>
  <si>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</si>
  <si>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</si>
  <si>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</si>
  <si>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</si>
  <si>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</si>
  <si>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</si>
  <si>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</si>
  <si>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</si>
  <si>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</si>
  <si>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</si>
  <si>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</si>
  <si>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</si>
  <si>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</si>
  <si>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</si>
  <si>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</si>
  <si>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</si>
  <si>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</si>
  <si>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</si>
  <si>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</si>
  <si>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</si>
  <si>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</si>
  <si>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</si>
  <si>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</si>
  <si>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</si>
  <si>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</si>
  <si>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</si>
  <si>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</si>
  <si>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</si>
  <si>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</si>
  <si>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</si>
  <si>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</si>
  <si>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</si>
  <si>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</si>
  <si>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</si>
  <si>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</si>
  <si>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</si>
  <si>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</si>
  <si>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(Not listed above): Specify below</t>
  </si>
  <si>
    <t>TOTAL</t>
  </si>
  <si>
    <t xml:space="preserve">Form code: </t>
  </si>
  <si>
    <t>DBEDT-140</t>
  </si>
  <si>
    <t>form_code</t>
  </si>
  <si>
    <t>product</t>
  </si>
  <si>
    <t>product_code</t>
  </si>
  <si>
    <t>feedstock_processed</t>
  </si>
  <si>
    <t>product_produced</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</si>
  <si>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</si>
  <si>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</si>
  <si>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</si>
  <si>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</si>
  <si>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</si>
  <si>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</si>
  <si>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</si>
  <si>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</si>
  <si>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</si>
  <si>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</si>
  <si>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</si>
  <si>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</si>
  <si>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</si>
  <si>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</si>
  <si>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</si>
  <si>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</si>
  <si>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</si>
  <si>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</si>
  <si>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</si>
  <si>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</si>
  <si>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</si>
  <si>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</si>
  <si>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</si>
  <si>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</si>
  <si>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</si>
  <si>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</si>
  <si>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</si>
  <si>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</si>
  <si>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</si>
  <si>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</si>
  <si>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</si>
  <si>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</si>
  <si>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</si>
  <si>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</si>
  <si>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</si>
  <si>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</si>
  <si>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</si>
  <si>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</si>
  <si>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</si>
  <si>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</si>
  <si>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</si>
  <si>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</si>
  <si>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</si>
  <si>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</si>
  <si>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</si>
  <si>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</si>
  <si>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</si>
  <si>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</si>
  <si>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</si>
  <si>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</si>
  <si>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</si>
  <si>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</si>
  <si>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</si>
  <si>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</si>
  <si>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</si>
  <si>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</si>
  <si>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</si>
  <si>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</si>
  <si>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</si>
  <si>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</si>
  <si>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</si>
  <si>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</si>
  <si>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</si>
  <si>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</si>
  <si>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</si>
  <si>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</si>
  <si>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</si>
  <si>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</si>
  <si>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</si>
  <si>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</si>
  <si>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</si>
  <si>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</si>
  <si>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</si>
  <si>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</si>
  <si>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</si>
  <si>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</si>
  <si>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</si>
  <si>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</si>
  <si>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</si>
  <si>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</si>
  <si>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</si>
  <si>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</si>
  <si>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</si>
  <si>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</si>
  <si>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</si>
  <si>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</si>
  <si>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</si>
  <si>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</si>
  <si>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</si>
  <si>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</si>
  <si>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</si>
  <si>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</si>
  <si>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</si>
  <si>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</si>
  <si>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</si>
  <si>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</si>
  <si>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</si>
  <si>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</si>
  <si>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</si>
  <si>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</si>
  <si>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</si>
  <si>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</si>
  <si>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</si>
  <si>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</si>
  <si>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</si>
  <si>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</si>
  <si>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</si>
  <si>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</si>
  <si>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</si>
  <si>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</si>
  <si>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</si>
  <si>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</si>
  <si>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</si>
  <si>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</si>
  <si>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</si>
  <si>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</si>
  <si>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</si>
  <si>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</si>
  <si>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</si>
  <si>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</si>
  <si>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</si>
  <si>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</si>
  <si>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</si>
  <si>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</si>
  <si>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</si>
  <si>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</si>
  <si>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</si>
  <si>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</si>
  <si>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</si>
  <si>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</si>
  <si>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</si>
  <si>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</si>
  <si>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</si>
  <si>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</si>
  <si>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</si>
  <si>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</si>
  <si>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</si>
  <si>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</si>
  <si>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</si>
  <si>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</si>
  <si>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</si>
  <si>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</si>
  <si>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</si>
  <si>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</si>
  <si>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</si>
  <si>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</si>
  <si>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</si>
  <si>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</si>
  <si>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</si>
  <si>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</si>
  <si>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</si>
  <si>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</si>
  <si>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</si>
  <si>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</si>
  <si>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</si>
  <si>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</si>
  <si>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</si>
  <si>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</si>
  <si>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</si>
  <si>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</si>
  <si>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</si>
  <si>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</si>
  <si>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</si>
  <si>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</si>
  <si>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</si>
  <si>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</si>
  <si>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</si>
  <si>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</si>
  <si>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</si>
  <si>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</si>
  <si>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 PETROLEUM INC.</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</si>
  <si>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</si>
  <si>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</si>
  <si>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</si>
  <si>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</si>
  <si>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</si>
  <si>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</si>
  <si>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</si>
  <si>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</si>
  <si>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</si>
  <si>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</si>
  <si>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</si>
  <si>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</si>
  <si>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</si>
  <si>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</si>
  <si>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</si>
  <si>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</si>
  <si>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</si>
  <si>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</si>
  <si>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</si>
  <si>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</si>
  <si>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</si>
  <si>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</si>
  <si>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</si>
  <si>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</si>
  <si>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</si>
  <si>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</si>
  <si>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</si>
  <si>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</si>
  <si>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</si>
  <si>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</si>
  <si>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</si>
  <si>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</si>
  <si>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</si>
  <si>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</si>
  <si>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</si>
  <si>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</si>
  <si>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</si>
  <si>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</si>
  <si>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</si>
  <si>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</si>
  <si>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</si>
  <si>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</si>
  <si>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</si>
  <si>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</si>
  <si>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</si>
  <si>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https://eiirp.hawaii.gov/</t>
  </si>
  <si>
    <t>https://energy.hawaii.gov/eiirp</t>
  </si>
  <si>
    <t>Biodiesel Feedstock</t>
  </si>
  <si>
    <t>054</t>
  </si>
  <si>
    <t>Hawaii Fueling Facilities Corporation</t>
  </si>
  <si>
    <t>607 &amp; 701 Kalanianaole Street</t>
  </si>
  <si>
    <t>Par Molokai Terminal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</si>
</sst>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8"/>
      <name val="Arial"/>
      <family val="2"/>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sz val="10"/>
      <name val="Arial"/>
      <family val="2"/>
    </font>
    <font>
      <b/>
      <sz val="12"/>
      <name val="Lucida Fax"/>
      <family val="1"/>
    </font>
    <font>
      <sz val="12"/>
      <name val="Arial"/>
      <family val="2"/>
    </font>
    <font>
      <b/>
      <sz val="10"/>
      <name val="MS Sans Serif"/>
      <family val="2"/>
    </font>
    <font>
      <b/>
      <u/>
      <sz val="10"/>
      <name val="Lucida Fax"/>
      <family val="1"/>
    </font>
    <font>
      <sz val="10"/>
      <color rgb="FFFF0000"/>
      <name val="Arial"/>
      <family val="2"/>
    </font>
    <font>
      <b/>
      <sz val="10"/>
      <color rgb="FFFF0000"/>
      <name val="Lucida Fax"/>
      <family val="1"/>
    </font>
    <font>
      <sz val="8"/>
      <color rgb="FF000000"/>
      <name val="Tahoma"/>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s>
  <borders count="37">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s>
  <cellStyleXfs count="5">
    <xf numFmtId="0" fontId="0" fillId="0" borderId="0"/>
    <xf numFmtId="0" fontId="6" fillId="0" borderId="0" applyNumberFormat="0" applyFill="0" applyBorder="0" applyAlignment="0" applyProtection="0">
      <alignment vertical="top"/>
      <protection locked="0"/>
    </xf>
    <xf numFmtId="0" fontId="13" fillId="0" borderId="0"/>
    <xf numFmtId="0" fontId="5" fillId="0" borderId="0"/>
    <xf numFmtId="0" fontId="1" fillId="0" borderId="0"/>
  </cellStyleXfs>
  <cellXfs count="222">
    <xf numFmtId="0" fontId="0" fillId="0" borderId="0" xfId="0"/>
    <xf numFmtId="0" fontId="7" fillId="0" borderId="0" xfId="0" applyFont="1"/>
    <xf numFmtId="0" fontId="0" fillId="2" borderId="0" xfId="0" applyFill="1"/>
    <xf numFmtId="0" fontId="0" fillId="2" borderId="1" xfId="0" applyFill="1" applyBorder="1"/>
    <xf numFmtId="0" fontId="3" fillId="2" borderId="2" xfId="0" applyFont="1" applyFill="1" applyBorder="1"/>
    <xf numFmtId="0" fontId="9" fillId="0" borderId="3" xfId="0" applyFont="1" applyBorder="1"/>
    <xf numFmtId="0" fontId="12" fillId="3" borderId="5" xfId="0" applyFont="1" applyFill="1" applyBorder="1"/>
    <xf numFmtId="0" fontId="9" fillId="0" borderId="0" xfId="0" applyFont="1"/>
    <xf numFmtId="0" fontId="10" fillId="0" borderId="0" xfId="1" applyFont="1" applyFill="1" applyBorder="1" applyAlignment="1" applyProtection="1"/>
    <xf numFmtId="0" fontId="9" fillId="2" borderId="6" xfId="0" applyFont="1" applyFill="1" applyBorder="1"/>
    <xf numFmtId="0" fontId="9" fillId="2" borderId="7" xfId="0" applyFont="1" applyFill="1" applyBorder="1"/>
    <xf numFmtId="0" fontId="9" fillId="2" borderId="8" xfId="0" applyFont="1" applyFill="1" applyBorder="1"/>
    <xf numFmtId="0" fontId="9" fillId="2" borderId="2" xfId="0" applyFont="1" applyFill="1" applyBorder="1"/>
    <xf numFmtId="0" fontId="9" fillId="2" borderId="0" xfId="0" applyFont="1" applyFill="1"/>
    <xf numFmtId="0" fontId="9" fillId="2" borderId="1" xfId="0" applyFont="1" applyFill="1" applyBorder="1"/>
    <xf numFmtId="0" fontId="9" fillId="3" borderId="5" xfId="0" applyFont="1" applyFill="1" applyBorder="1" applyAlignment="1">
      <alignment horizontal="right"/>
    </xf>
    <xf numFmtId="0" fontId="9" fillId="4" borderId="9" xfId="0" applyFont="1" applyFill="1" applyBorder="1" applyAlignment="1">
      <alignment horizontal="center"/>
    </xf>
    <xf numFmtId="0" fontId="9" fillId="2" borderId="6" xfId="3" applyFont="1" applyFill="1" applyBorder="1"/>
    <xf numFmtId="0" fontId="9" fillId="2" borderId="7" xfId="3" applyFont="1" applyFill="1" applyBorder="1"/>
    <xf numFmtId="0" fontId="9" fillId="2" borderId="8" xfId="3" applyFont="1" applyFill="1" applyBorder="1"/>
    <xf numFmtId="0" fontId="5" fillId="0" borderId="0" xfId="3"/>
    <xf numFmtId="0" fontId="9" fillId="2" borderId="2" xfId="3" applyFont="1" applyFill="1" applyBorder="1"/>
    <xf numFmtId="0" fontId="9" fillId="2" borderId="0" xfId="3" applyFont="1" applyFill="1"/>
    <xf numFmtId="0" fontId="9" fillId="2" borderId="1" xfId="3" applyFont="1" applyFill="1" applyBorder="1"/>
    <xf numFmtId="0" fontId="5" fillId="2" borderId="0" xfId="3" applyFill="1"/>
    <xf numFmtId="0" fontId="9" fillId="0" borderId="0" xfId="3" applyFont="1"/>
    <xf numFmtId="0" fontId="7" fillId="0" borderId="0" xfId="3" applyFont="1"/>
    <xf numFmtId="0" fontId="8" fillId="2" borderId="2" xfId="3" applyFont="1" applyFill="1" applyBorder="1"/>
    <xf numFmtId="0" fontId="8" fillId="2" borderId="0" xfId="3" applyFont="1" applyFill="1"/>
    <xf numFmtId="0" fontId="5" fillId="2" borderId="1" xfId="3" applyFill="1" applyBorder="1"/>
    <xf numFmtId="49" fontId="5" fillId="5" borderId="12" xfId="3" applyNumberFormat="1" applyFill="1" applyBorder="1" applyAlignment="1" applyProtection="1">
      <alignment horizontal="center"/>
      <protection locked="0"/>
    </xf>
    <xf numFmtId="1" fontId="5" fillId="2" borderId="13" xfId="3" applyNumberFormat="1" applyFill="1" applyBorder="1"/>
    <xf numFmtId="14" fontId="9" fillId="2" borderId="0" xfId="3" applyNumberFormat="1" applyFont="1" applyFill="1"/>
    <xf numFmtId="1" fontId="5" fillId="5" borderId="12" xfId="3" applyNumberFormat="1" applyFill="1" applyBorder="1" applyAlignment="1" applyProtection="1">
      <alignment horizontal="center"/>
      <protection locked="0"/>
    </xf>
    <xf numFmtId="0" fontId="3" fillId="2" borderId="2" xfId="3" applyFont="1" applyFill="1" applyBorder="1"/>
    <xf numFmtId="0" fontId="8" fillId="2" borderId="2" xfId="3" applyFont="1" applyFill="1" applyBorder="1" applyAlignment="1">
      <alignment wrapText="1"/>
    </xf>
    <xf numFmtId="0" fontId="8" fillId="2" borderId="0" xfId="3" applyFont="1" applyFill="1" applyAlignment="1">
      <alignment wrapText="1"/>
    </xf>
    <xf numFmtId="0" fontId="8" fillId="2" borderId="1" xfId="3" applyFont="1" applyFill="1" applyBorder="1" applyAlignment="1">
      <alignment wrapText="1"/>
    </xf>
    <xf numFmtId="2" fontId="19" fillId="2" borderId="1" xfId="3" applyNumberFormat="1" applyFont="1" applyFill="1" applyBorder="1"/>
    <xf numFmtId="0" fontId="8" fillId="2" borderId="0" xfId="3" applyFont="1" applyFill="1" applyAlignment="1">
      <alignment horizontal="left" vertical="top" wrapText="1"/>
    </xf>
    <xf numFmtId="0" fontId="9" fillId="2" borderId="0" xfId="3" applyFont="1" applyFill="1" applyAlignment="1">
      <alignment vertical="center"/>
    </xf>
    <xf numFmtId="0" fontId="9" fillId="2" borderId="0" xfId="3" applyFont="1" applyFill="1" applyAlignment="1">
      <alignment horizontal="center"/>
    </xf>
    <xf numFmtId="0" fontId="10" fillId="2" borderId="0" xfId="1" applyFont="1" applyFill="1" applyBorder="1" applyAlignment="1" applyProtection="1"/>
    <xf numFmtId="0" fontId="18" fillId="2" borderId="0" xfId="3" applyFont="1" applyFill="1"/>
    <xf numFmtId="0" fontId="19" fillId="2" borderId="0" xfId="3" applyFont="1" applyFill="1"/>
    <xf numFmtId="1" fontId="9" fillId="2" borderId="0" xfId="3" applyNumberFormat="1" applyFont="1" applyFill="1"/>
    <xf numFmtId="2" fontId="8" fillId="2" borderId="0" xfId="3" applyNumberFormat="1" applyFont="1" applyFill="1"/>
    <xf numFmtId="0" fontId="3" fillId="2" borderId="0" xfId="3" applyFont="1" applyFill="1" applyAlignment="1">
      <alignment horizontal="center"/>
    </xf>
    <xf numFmtId="2" fontId="19" fillId="2" borderId="0" xfId="3" applyNumberFormat="1" applyFont="1" applyFill="1"/>
    <xf numFmtId="0" fontId="5" fillId="5" borderId="12" xfId="3" applyFill="1" applyBorder="1" applyAlignment="1" applyProtection="1">
      <alignment horizontal="left"/>
      <protection locked="0"/>
    </xf>
    <xf numFmtId="2" fontId="9" fillId="2" borderId="0" xfId="3" applyNumberFormat="1" applyFont="1" applyFill="1"/>
    <xf numFmtId="0" fontId="5" fillId="5" borderId="12" xfId="3" applyFill="1" applyBorder="1" applyProtection="1">
      <protection locked="0"/>
    </xf>
    <xf numFmtId="0" fontId="16" fillId="2" borderId="0" xfId="3" applyFont="1" applyFill="1" applyAlignment="1">
      <alignment horizontal="center"/>
    </xf>
    <xf numFmtId="2" fontId="8" fillId="2" borderId="1" xfId="3" applyNumberFormat="1" applyFont="1" applyFill="1" applyBorder="1"/>
    <xf numFmtId="0" fontId="8" fillId="5" borderId="3" xfId="3" applyFont="1" applyFill="1" applyBorder="1"/>
    <xf numFmtId="0" fontId="9" fillId="5" borderId="14" xfId="3" applyFont="1" applyFill="1" applyBorder="1" applyAlignment="1">
      <alignment horizontal="center"/>
    </xf>
    <xf numFmtId="0" fontId="19" fillId="5" borderId="14" xfId="3" applyFont="1" applyFill="1" applyBorder="1" applyAlignment="1">
      <alignment horizontal="center"/>
    </xf>
    <xf numFmtId="0" fontId="9" fillId="5" borderId="14" xfId="3" applyFont="1" applyFill="1" applyBorder="1" applyAlignment="1">
      <alignment horizontal="right"/>
    </xf>
    <xf numFmtId="1" fontId="9" fillId="5" borderId="14" xfId="3" applyNumberFormat="1" applyFont="1" applyFill="1" applyBorder="1" applyAlignment="1">
      <alignment horizontal="right"/>
    </xf>
    <xf numFmtId="2" fontId="8" fillId="5" borderId="14" xfId="3" applyNumberFormat="1" applyFont="1" applyFill="1" applyBorder="1"/>
    <xf numFmtId="0" fontId="3" fillId="5" borderId="14" xfId="3" applyFont="1" applyFill="1" applyBorder="1" applyAlignment="1">
      <alignment horizontal="center"/>
    </xf>
    <xf numFmtId="0" fontId="5" fillId="5" borderId="14" xfId="3" applyFill="1" applyBorder="1"/>
    <xf numFmtId="2" fontId="8" fillId="5" borderId="15" xfId="3" applyNumberFormat="1" applyFont="1" applyFill="1" applyBorder="1"/>
    <xf numFmtId="0" fontId="5" fillId="2" borderId="10" xfId="3" applyFill="1" applyBorder="1"/>
    <xf numFmtId="0" fontId="5" fillId="2" borderId="16" xfId="3" applyFill="1" applyBorder="1"/>
    <xf numFmtId="0" fontId="3" fillId="2" borderId="16" xfId="3" applyFont="1" applyFill="1" applyBorder="1" applyAlignment="1">
      <alignment horizontal="center"/>
    </xf>
    <xf numFmtId="0" fontId="5" fillId="2" borderId="17" xfId="3" applyFill="1" applyBorder="1"/>
    <xf numFmtId="0" fontId="5" fillId="2" borderId="2" xfId="3" applyFill="1" applyBorder="1"/>
    <xf numFmtId="0" fontId="4" fillId="2" borderId="2" xfId="3" applyFont="1" applyFill="1" applyBorder="1"/>
    <xf numFmtId="0" fontId="4" fillId="2" borderId="0" xfId="3" applyFont="1" applyFill="1" applyAlignment="1">
      <alignment wrapText="1"/>
    </xf>
    <xf numFmtId="0" fontId="4" fillId="2" borderId="0" xfId="3" applyFont="1" applyFill="1"/>
    <xf numFmtId="0" fontId="4" fillId="2" borderId="0" xfId="3" applyFont="1" applyFill="1" applyAlignment="1">
      <alignment horizontal="left" wrapText="1"/>
    </xf>
    <xf numFmtId="0" fontId="4" fillId="2" borderId="1" xfId="3" applyFont="1" applyFill="1" applyBorder="1" applyAlignment="1">
      <alignment wrapText="1"/>
    </xf>
    <xf numFmtId="49" fontId="5" fillId="2" borderId="0" xfId="3" applyNumberFormat="1" applyFill="1"/>
    <xf numFmtId="0" fontId="5" fillId="2" borderId="18" xfId="3" applyFill="1" applyBorder="1"/>
    <xf numFmtId="0" fontId="5" fillId="2" borderId="19" xfId="3" applyFill="1" applyBorder="1"/>
    <xf numFmtId="0" fontId="5" fillId="2" borderId="20" xfId="3" applyFill="1" applyBorder="1"/>
    <xf numFmtId="0" fontId="9" fillId="2" borderId="10" xfId="0" applyFont="1" applyFill="1" applyBorder="1"/>
    <xf numFmtId="0" fontId="9" fillId="2" borderId="16" xfId="0" applyFont="1" applyFill="1" applyBorder="1"/>
    <xf numFmtId="0" fontId="9" fillId="2" borderId="17" xfId="0" applyFont="1" applyFill="1" applyBorder="1"/>
    <xf numFmtId="0" fontId="8" fillId="2" borderId="0" xfId="0" applyFont="1" applyFill="1"/>
    <xf numFmtId="0" fontId="9" fillId="2" borderId="18" xfId="0" applyFont="1" applyFill="1" applyBorder="1"/>
    <xf numFmtId="0" fontId="9" fillId="2" borderId="19" xfId="0" applyFont="1" applyFill="1" applyBorder="1"/>
    <xf numFmtId="0" fontId="9" fillId="2" borderId="20" xfId="0" applyFont="1" applyFill="1" applyBorder="1"/>
    <xf numFmtId="0" fontId="9" fillId="2" borderId="0" xfId="3" applyFont="1" applyFill="1" applyAlignment="1">
      <alignment vertical="top"/>
    </xf>
    <xf numFmtId="0" fontId="17" fillId="3" borderId="21" xfId="0" applyFont="1" applyFill="1" applyBorder="1"/>
    <xf numFmtId="0" fontId="18" fillId="0" borderId="0" xfId="3" applyFont="1" applyProtection="1">
      <protection locked="0"/>
    </xf>
    <xf numFmtId="0" fontId="5" fillId="0" borderId="0" xfId="3" applyProtection="1">
      <protection locked="0"/>
    </xf>
    <xf numFmtId="1" fontId="5" fillId="0" borderId="0" xfId="3" applyNumberFormat="1" applyProtection="1">
      <protection locked="0"/>
    </xf>
    <xf numFmtId="0" fontId="9" fillId="0" borderId="0" xfId="3" applyFont="1" applyProtection="1">
      <protection locked="0"/>
    </xf>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49" fontId="9" fillId="4" borderId="12" xfId="0" applyNumberFormat="1" applyFont="1" applyFill="1" applyBorder="1" applyAlignment="1">
      <alignment horizontal="center"/>
    </xf>
    <xf numFmtId="0" fontId="9" fillId="2" borderId="0" xfId="0" applyFont="1" applyFill="1" applyAlignment="1">
      <alignment horizontal="center"/>
    </xf>
    <xf numFmtId="0" fontId="9" fillId="4" borderId="22" xfId="0" applyFont="1" applyFill="1" applyBorder="1" applyAlignment="1">
      <alignment horizontal="center"/>
    </xf>
    <xf numFmtId="3" fontId="9" fillId="3" borderId="5" xfId="0" applyNumberFormat="1" applyFont="1" applyFill="1" applyBorder="1"/>
    <xf numFmtId="3" fontId="9" fillId="3" borderId="25" xfId="0" applyNumberFormat="1" applyFont="1" applyFill="1" applyBorder="1"/>
    <xf numFmtId="3" fontId="9" fillId="3" borderId="7" xfId="0" applyNumberFormat="1" applyFont="1" applyFill="1" applyBorder="1" applyAlignment="1">
      <alignment horizontal="right"/>
    </xf>
    <xf numFmtId="3" fontId="9" fillId="3" borderId="26" xfId="0" applyNumberFormat="1" applyFont="1" applyFill="1" applyBorder="1" applyAlignment="1">
      <alignment horizontal="right"/>
    </xf>
    <xf numFmtId="0" fontId="3" fillId="0" borderId="0" xfId="0" applyFont="1"/>
    <xf numFmtId="0" fontId="8" fillId="0" borderId="11" xfId="0" applyFont="1" applyBorder="1" applyAlignment="1">
      <alignment vertical="center" wrapText="1"/>
    </xf>
    <xf numFmtId="0" fontId="8" fillId="0" borderId="12" xfId="0" applyFont="1" applyBorder="1" applyAlignment="1">
      <alignment horizontal="center" vertical="center" wrapText="1"/>
    </xf>
    <xf numFmtId="0" fontId="0" fillId="0" borderId="0" xfId="0" applyAlignment="1">
      <alignment vertical="center"/>
    </xf>
    <xf numFmtId="0" fontId="0" fillId="0" borderId="0" xfId="0" applyAlignment="1" applyProtection="1">
      <alignment vertical="center"/>
      <protection locked="0"/>
    </xf>
    <xf numFmtId="14" fontId="0" fillId="0" borderId="0" xfId="0" applyNumberFormat="1" applyProtection="1">
      <protection locked="0"/>
    </xf>
    <xf numFmtId="14" fontId="0" fillId="0" borderId="0" xfId="0" applyNumberFormat="1"/>
    <xf numFmtId="0" fontId="5" fillId="0" borderId="0" xfId="0" applyFont="1"/>
    <xf numFmtId="0" fontId="6" fillId="2" borderId="0" xfId="1" applyFill="1" applyAlignment="1" applyProtection="1"/>
    <xf numFmtId="0" fontId="6" fillId="0" borderId="0" xfId="1" applyAlignment="1" applyProtection="1"/>
    <xf numFmtId="0" fontId="9" fillId="2" borderId="0" xfId="3" applyFont="1" applyFill="1" applyAlignment="1">
      <alignment horizontal="left" vertical="center" wrapText="1"/>
    </xf>
    <xf numFmtId="1" fontId="5" fillId="5" borderId="22" xfId="3" applyNumberFormat="1" applyFill="1" applyBorder="1" applyAlignment="1" applyProtection="1">
      <alignment horizontal="center"/>
      <protection locked="0"/>
    </xf>
    <xf numFmtId="1" fontId="5" fillId="5" borderId="29" xfId="3" applyNumberFormat="1" applyFill="1" applyBorder="1" applyAlignment="1" applyProtection="1">
      <alignment horizontal="center"/>
      <protection locked="0"/>
    </xf>
    <xf numFmtId="0" fontId="9" fillId="2" borderId="0" xfId="3" applyFont="1" applyFill="1" applyAlignment="1">
      <alignment horizontal="left" vertical="top" wrapText="1"/>
    </xf>
    <xf numFmtId="0" fontId="5" fillId="5" borderId="22" xfId="3" applyFill="1" applyBorder="1" applyAlignment="1" applyProtection="1">
      <alignment horizontal="center"/>
      <protection locked="0"/>
    </xf>
    <xf numFmtId="0" fontId="5" fillId="5" borderId="14" xfId="3" applyFill="1" applyBorder="1" applyAlignment="1" applyProtection="1">
      <alignment horizontal="center"/>
      <protection locked="0"/>
    </xf>
    <xf numFmtId="0" fontId="5" fillId="5" borderId="29" xfId="3" applyFill="1" applyBorder="1" applyAlignment="1" applyProtection="1">
      <alignment horizontal="center"/>
      <protection locked="0"/>
    </xf>
    <xf numFmtId="0" fontId="8" fillId="2" borderId="0" xfId="3" applyFont="1" applyFill="1" applyAlignment="1">
      <alignment horizontal="left" vertical="top" wrapText="1"/>
    </xf>
    <xf numFmtId="49" fontId="5" fillId="5" borderId="19" xfId="3" applyNumberFormat="1" applyFill="1" applyBorder="1" applyAlignment="1" applyProtection="1">
      <alignment horizontal="left"/>
      <protection locked="0"/>
    </xf>
    <xf numFmtId="0" fontId="5" fillId="4" borderId="19" xfId="3" applyFill="1" applyBorder="1" applyAlignment="1">
      <alignment horizontal="left"/>
    </xf>
    <xf numFmtId="0" fontId="5" fillId="5" borderId="22" xfId="3" applyFill="1" applyBorder="1" applyAlignment="1" applyProtection="1">
      <alignment horizontal="left"/>
      <protection locked="0"/>
    </xf>
    <xf numFmtId="0" fontId="5" fillId="5" borderId="14" xfId="3" applyFill="1" applyBorder="1" applyAlignment="1" applyProtection="1">
      <alignment horizontal="left"/>
      <protection locked="0"/>
    </xf>
    <xf numFmtId="0" fontId="5" fillId="5" borderId="29" xfId="3" applyFill="1" applyBorder="1" applyAlignment="1" applyProtection="1">
      <alignment horizontal="left"/>
      <protection locked="0"/>
    </xf>
    <xf numFmtId="0" fontId="5" fillId="5" borderId="10" xfId="3" applyFill="1" applyBorder="1" applyAlignment="1" applyProtection="1">
      <alignment horizontal="left" vertical="top" wrapText="1"/>
      <protection locked="0"/>
    </xf>
    <xf numFmtId="0" fontId="5" fillId="5" borderId="16" xfId="3" applyFill="1" applyBorder="1" applyAlignment="1" applyProtection="1">
      <alignment horizontal="left" vertical="top" wrapText="1"/>
      <protection locked="0"/>
    </xf>
    <xf numFmtId="0" fontId="5" fillId="5" borderId="17" xfId="3" applyFill="1" applyBorder="1" applyAlignment="1" applyProtection="1">
      <alignment horizontal="left" vertical="top" wrapText="1"/>
      <protection locked="0"/>
    </xf>
    <xf numFmtId="0" fontId="5" fillId="5" borderId="2" xfId="3" applyFill="1" applyBorder="1" applyAlignment="1" applyProtection="1">
      <alignment horizontal="left" vertical="top" wrapText="1"/>
      <protection locked="0"/>
    </xf>
    <xf numFmtId="0" fontId="5" fillId="5" borderId="0" xfId="3" applyFill="1" applyAlignment="1" applyProtection="1">
      <alignment horizontal="left" vertical="top" wrapText="1"/>
      <protection locked="0"/>
    </xf>
    <xf numFmtId="0" fontId="5" fillId="5" borderId="1" xfId="3" applyFill="1" applyBorder="1" applyAlignment="1" applyProtection="1">
      <alignment horizontal="left" vertical="top" wrapText="1"/>
      <protection locked="0"/>
    </xf>
    <xf numFmtId="0" fontId="5" fillId="5" borderId="4" xfId="3" applyFill="1" applyBorder="1" applyAlignment="1" applyProtection="1">
      <alignment horizontal="left" vertical="top" wrapText="1"/>
      <protection locked="0"/>
    </xf>
    <xf numFmtId="0" fontId="5" fillId="5" borderId="27" xfId="3" applyFill="1" applyBorder="1" applyAlignment="1" applyProtection="1">
      <alignment horizontal="left" vertical="top" wrapText="1"/>
      <protection locked="0"/>
    </xf>
    <xf numFmtId="0" fontId="5" fillId="5" borderId="28" xfId="3" applyFill="1" applyBorder="1" applyAlignment="1" applyProtection="1">
      <alignment horizontal="left" vertical="top" wrapText="1"/>
      <protection locked="0"/>
    </xf>
    <xf numFmtId="0" fontId="9" fillId="5" borderId="22" xfId="3" applyFont="1" applyFill="1" applyBorder="1" applyAlignment="1" applyProtection="1">
      <alignment horizontal="center"/>
      <protection locked="0"/>
    </xf>
    <xf numFmtId="0" fontId="9" fillId="5" borderId="29" xfId="3" applyFont="1" applyFill="1" applyBorder="1" applyAlignment="1" applyProtection="1">
      <alignment horizontal="center"/>
      <protection locked="0"/>
    </xf>
    <xf numFmtId="0" fontId="9" fillId="2" borderId="2" xfId="3" applyFont="1" applyFill="1" applyBorder="1"/>
    <xf numFmtId="0" fontId="9" fillId="2" borderId="0" xfId="3" applyFont="1" applyFill="1"/>
    <xf numFmtId="0" fontId="9" fillId="4" borderId="10" xfId="3" applyFont="1" applyFill="1" applyBorder="1" applyAlignment="1">
      <alignment horizontal="left" vertical="top" wrapText="1"/>
    </xf>
    <xf numFmtId="0" fontId="9" fillId="4" borderId="16" xfId="3" applyFont="1" applyFill="1" applyBorder="1" applyAlignment="1">
      <alignment horizontal="left" vertical="top" wrapText="1"/>
    </xf>
    <xf numFmtId="0" fontId="9" fillId="4" borderId="17"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27" xfId="3" applyFont="1" applyFill="1" applyBorder="1" applyAlignment="1">
      <alignment horizontal="left" vertical="top" wrapText="1"/>
    </xf>
    <xf numFmtId="0" fontId="9" fillId="4" borderId="28" xfId="3" applyFont="1" applyFill="1" applyBorder="1" applyAlignment="1">
      <alignment horizontal="left" vertical="top" wrapText="1"/>
    </xf>
    <xf numFmtId="0" fontId="14" fillId="6" borderId="10" xfId="3" applyFont="1" applyFill="1" applyBorder="1" applyAlignment="1">
      <alignment horizontal="center" vertical="center"/>
    </xf>
    <xf numFmtId="0" fontId="15" fillId="6" borderId="16" xfId="3" applyFont="1" applyFill="1" applyBorder="1" applyAlignment="1">
      <alignment horizontal="center" vertical="center"/>
    </xf>
    <xf numFmtId="0" fontId="15" fillId="6" borderId="17" xfId="3" applyFont="1" applyFill="1" applyBorder="1" applyAlignment="1">
      <alignment horizontal="center" vertical="center"/>
    </xf>
    <xf numFmtId="0" fontId="15" fillId="6" borderId="4" xfId="3" applyFont="1" applyFill="1" applyBorder="1" applyAlignment="1">
      <alignment horizontal="center" vertical="center"/>
    </xf>
    <xf numFmtId="0" fontId="15" fillId="6" borderId="27" xfId="3" applyFont="1" applyFill="1" applyBorder="1" applyAlignment="1">
      <alignment horizontal="center" vertical="center"/>
    </xf>
    <xf numFmtId="0" fontId="15" fillId="6" borderId="28" xfId="3" applyFont="1" applyFill="1" applyBorder="1" applyAlignment="1">
      <alignment horizontal="center" vertical="center"/>
    </xf>
    <xf numFmtId="0" fontId="9" fillId="2" borderId="0" xfId="3" applyFont="1" applyFill="1" applyAlignment="1">
      <alignment horizontal="right"/>
    </xf>
    <xf numFmtId="0" fontId="9" fillId="2" borderId="1" xfId="3" applyFont="1" applyFill="1" applyBorder="1" applyAlignment="1">
      <alignment horizontal="right"/>
    </xf>
    <xf numFmtId="0" fontId="6" fillId="2" borderId="0" xfId="1" applyFill="1" applyBorder="1" applyAlignment="1" applyProtection="1">
      <alignment horizontal="right"/>
    </xf>
    <xf numFmtId="0" fontId="10" fillId="2" borderId="0" xfId="1" applyFont="1" applyFill="1" applyBorder="1" applyAlignment="1" applyProtection="1">
      <alignment horizontal="right"/>
    </xf>
    <xf numFmtId="0" fontId="10" fillId="2" borderId="1" xfId="1" applyFont="1" applyFill="1" applyBorder="1" applyAlignment="1" applyProtection="1">
      <alignment horizontal="right"/>
    </xf>
    <xf numFmtId="0" fontId="11" fillId="2" borderId="2" xfId="3" applyFont="1" applyFill="1" applyBorder="1" applyAlignment="1">
      <alignment horizontal="center"/>
    </xf>
    <xf numFmtId="0" fontId="11" fillId="2" borderId="0" xfId="3" applyFont="1" applyFill="1" applyAlignment="1">
      <alignment horizontal="center"/>
    </xf>
    <xf numFmtId="0" fontId="11" fillId="2" borderId="1" xfId="3" applyFont="1" applyFill="1" applyBorder="1" applyAlignment="1">
      <alignment horizontal="center"/>
    </xf>
    <xf numFmtId="0" fontId="9" fillId="2" borderId="0" xfId="3" applyFont="1" applyFill="1" applyAlignment="1">
      <alignment horizontal="center"/>
    </xf>
    <xf numFmtId="0" fontId="9" fillId="2" borderId="1" xfId="3" applyFont="1" applyFill="1" applyBorder="1" applyAlignment="1">
      <alignment horizontal="center"/>
    </xf>
    <xf numFmtId="14" fontId="9" fillId="4" borderId="22" xfId="0" applyNumberFormat="1" applyFont="1" applyFill="1" applyBorder="1" applyAlignment="1">
      <alignment horizontal="left"/>
    </xf>
    <xf numFmtId="14" fontId="9" fillId="4" borderId="14" xfId="0" applyNumberFormat="1" applyFont="1" applyFill="1" applyBorder="1" applyAlignment="1">
      <alignment horizontal="left"/>
    </xf>
    <xf numFmtId="14" fontId="9" fillId="4" borderId="29" xfId="0" applyNumberFormat="1" applyFont="1" applyFill="1" applyBorder="1" applyAlignment="1">
      <alignment horizontal="left"/>
    </xf>
    <xf numFmtId="0" fontId="9" fillId="7" borderId="22" xfId="0" applyFont="1" applyFill="1" applyBorder="1" applyAlignment="1">
      <alignment horizontal="left"/>
    </xf>
    <xf numFmtId="0" fontId="9" fillId="7" borderId="14" xfId="0" applyFont="1" applyFill="1" applyBorder="1" applyAlignment="1">
      <alignment horizontal="left"/>
    </xf>
    <xf numFmtId="0" fontId="9" fillId="7" borderId="29" xfId="0" applyFont="1" applyFill="1" applyBorder="1" applyAlignment="1">
      <alignment horizontal="left"/>
    </xf>
    <xf numFmtId="0" fontId="8" fillId="0" borderId="3" xfId="0" applyFont="1" applyBorder="1" applyAlignment="1">
      <alignment horizontal="left"/>
    </xf>
    <xf numFmtId="0" fontId="8" fillId="0" borderId="14" xfId="0" applyFont="1" applyBorder="1" applyAlignment="1">
      <alignment horizontal="left"/>
    </xf>
    <xf numFmtId="0" fontId="8" fillId="0" borderId="29" xfId="0" applyFont="1" applyBorder="1" applyAlignment="1">
      <alignment horizontal="left"/>
    </xf>
    <xf numFmtId="0" fontId="9" fillId="4" borderId="22" xfId="0" applyFont="1" applyFill="1" applyBorder="1" applyAlignment="1">
      <alignment horizontal="left"/>
    </xf>
    <xf numFmtId="0" fontId="9" fillId="4" borderId="14" xfId="0" applyFont="1" applyFill="1" applyBorder="1" applyAlignment="1">
      <alignment horizontal="left"/>
    </xf>
    <xf numFmtId="0" fontId="9" fillId="4" borderId="29" xfId="0" applyFont="1" applyFill="1" applyBorder="1" applyAlignment="1">
      <alignment horizontal="left"/>
    </xf>
    <xf numFmtId="0" fontId="5" fillId="0" borderId="22"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29" xfId="0" applyFont="1" applyBorder="1" applyAlignment="1" applyProtection="1">
      <alignment horizontal="left"/>
      <protection locked="0"/>
    </xf>
    <xf numFmtId="2" fontId="9" fillId="0" borderId="22" xfId="0" applyNumberFormat="1" applyFont="1" applyBorder="1" applyAlignment="1">
      <alignment horizontal="left"/>
    </xf>
    <xf numFmtId="2" fontId="9" fillId="0" borderId="14" xfId="0" applyNumberFormat="1" applyFont="1" applyBorder="1" applyAlignment="1">
      <alignment horizontal="left"/>
    </xf>
    <xf numFmtId="2" fontId="9" fillId="0" borderId="29" xfId="0" applyNumberFormat="1" applyFont="1" applyBorder="1" applyAlignment="1">
      <alignment horizontal="left"/>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29" xfId="0" applyFont="1" applyBorder="1" applyAlignment="1" applyProtection="1">
      <alignment horizontal="center" wrapText="1"/>
      <protection locked="0"/>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18" xfId="3" applyFont="1" applyFill="1" applyBorder="1" applyAlignment="1">
      <alignment horizontal="center" vertical="center"/>
    </xf>
    <xf numFmtId="0" fontId="14" fillId="6" borderId="19" xfId="3" applyFont="1" applyFill="1" applyBorder="1" applyAlignment="1">
      <alignment horizontal="center" vertical="center"/>
    </xf>
    <xf numFmtId="0" fontId="14" fillId="6" borderId="20" xfId="3" applyFont="1" applyFill="1" applyBorder="1" applyAlignment="1">
      <alignment horizontal="center" vertical="center"/>
    </xf>
    <xf numFmtId="0" fontId="8" fillId="3" borderId="34" xfId="0" applyFont="1" applyFill="1" applyBorder="1" applyAlignment="1">
      <alignment horizontal="center"/>
    </xf>
    <xf numFmtId="0" fontId="8" fillId="3" borderId="23" xfId="0" applyFont="1" applyFill="1" applyBorder="1" applyAlignment="1">
      <alignment horizontal="center"/>
    </xf>
    <xf numFmtId="0" fontId="8" fillId="3" borderId="35" xfId="0" applyFont="1" applyFill="1" applyBorder="1" applyAlignment="1">
      <alignment horizontal="center"/>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9"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9" fillId="2" borderId="0" xfId="0" applyFont="1" applyFill="1" applyAlignment="1">
      <alignment horizontal="center"/>
    </xf>
    <xf numFmtId="0" fontId="11" fillId="2" borderId="2" xfId="0" applyFont="1" applyFill="1" applyBorder="1" applyAlignment="1">
      <alignment horizontal="center"/>
    </xf>
    <xf numFmtId="0" fontId="11" fillId="2" borderId="0" xfId="0" applyFont="1" applyFill="1" applyAlignment="1">
      <alignment horizontal="center"/>
    </xf>
    <xf numFmtId="0" fontId="11" fillId="2" borderId="1" xfId="0" applyFont="1" applyFill="1" applyBorder="1" applyAlignment="1">
      <alignment horizontal="center"/>
    </xf>
    <xf numFmtId="0" fontId="9" fillId="4" borderId="10"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2" borderId="0" xfId="0" applyFont="1" applyFill="1" applyAlignment="1">
      <alignment horizontal="right"/>
    </xf>
    <xf numFmtId="0" fontId="9" fillId="2" borderId="1" xfId="0" applyFont="1" applyFill="1" applyBorder="1" applyAlignment="1">
      <alignment horizontal="right"/>
    </xf>
    <xf numFmtId="0" fontId="11" fillId="2" borderId="4"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9" fillId="2" borderId="2" xfId="0" applyFont="1" applyFill="1" applyBorder="1"/>
    <xf numFmtId="0" fontId="9" fillId="2" borderId="0" xfId="0" applyFont="1" applyFill="1"/>
    <xf numFmtId="0" fontId="8" fillId="0" borderId="15" xfId="0" applyFont="1" applyBorder="1" applyAlignment="1">
      <alignment horizontal="center" vertical="center" wrapText="1"/>
    </xf>
    <xf numFmtId="0" fontId="8" fillId="0" borderId="15"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3" fontId="8" fillId="4" borderId="34" xfId="0" applyNumberFormat="1" applyFont="1" applyFill="1" applyBorder="1" applyAlignment="1">
      <alignment horizontal="center"/>
    </xf>
    <xf numFmtId="3" fontId="8" fillId="4" borderId="23" xfId="0" applyNumberFormat="1" applyFont="1" applyFill="1" applyBorder="1" applyAlignment="1">
      <alignment horizontal="center"/>
    </xf>
    <xf numFmtId="3" fontId="8" fillId="4" borderId="35" xfId="0" applyNumberFormat="1" applyFont="1" applyFill="1" applyBorder="1" applyAlignment="1">
      <alignment horizontal="center"/>
    </xf>
    <xf numFmtId="3" fontId="8" fillId="4" borderId="24" xfId="0" applyNumberFormat="1" applyFont="1" applyFill="1" applyBorder="1" applyAlignment="1">
      <alignment horizontal="center"/>
    </xf>
    <xf numFmtId="0" fontId="8" fillId="0" borderId="30"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33" xfId="0" applyFont="1" applyBorder="1" applyAlignment="1" applyProtection="1">
      <alignment horizontal="center" wrapText="1"/>
      <protection locked="0"/>
    </xf>
  </cellXfs>
  <cellStyles count="5">
    <cellStyle name="Hyperlink" xfId="1" builtinId="8"/>
    <cellStyle name="Normal" xfId="0" builtinId="0"/>
    <cellStyle name="Normal 2" xfId="2" xr:uid="{00000000-0005-0000-0000-000002000000}"/>
    <cellStyle name="Normal 2 2" xfId="3" xr:uid="{00000000-0005-0000-0000-000003000000}"/>
    <cellStyle name="Normal 4" xfId="4" xr:uid="{E9FAD86C-60DC-4BCF-9785-97E2791D6C7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75" lockText="1" noThreeD="1"/>
</file>

<file path=xl/ctrlProps/ctrlProp4.xml><?xml version="1.0" encoding="utf-8"?>
<formControlPr xmlns="http://schemas.microsoft.com/office/spreadsheetml/2009/9/main" objectType="CheckBox" fmlaLink="$BA$9" lockText="1" noThreeD="1"/>
</file>

<file path=xl/ctrlProps/ctrlProp5.xml><?xml version="1.0" encoding="utf-8"?>
<formControlPr xmlns="http://schemas.microsoft.com/office/spreadsheetml/2009/9/main" objectType="CheckBox" fmlaLink="$BA$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28</xdr:row>
          <xdr:rowOff>9525</xdr:rowOff>
        </xdr:from>
        <xdr:to>
          <xdr:col>10</xdr:col>
          <xdr:colOff>142875</xdr:colOff>
          <xdr:row>29</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66675</xdr:colOff>
          <xdr:row>32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161925</xdr:colOff>
          <xdr:row>15</xdr:row>
          <xdr:rowOff>38100</xdr:rowOff>
        </xdr:from>
        <xdr:to>
          <xdr:col>41</xdr:col>
          <xdr:colOff>85725</xdr:colOff>
          <xdr:row>17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104775</xdr:rowOff>
        </xdr:from>
        <xdr:to>
          <xdr:col>21</xdr:col>
          <xdr:colOff>142875</xdr:colOff>
          <xdr:row>34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47625</xdr:rowOff>
        </xdr:from>
        <xdr:to>
          <xdr:col>21</xdr:col>
          <xdr:colOff>180975</xdr:colOff>
          <xdr:row>44</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xdr:twoCellAnchor>
    <xdr:from>
      <xdr:col>21</xdr:col>
      <xdr:colOff>133350</xdr:colOff>
      <xdr:row>0</xdr:row>
      <xdr:rowOff>142875</xdr:rowOff>
    </xdr:from>
    <xdr:to>
      <xdr:col>28</xdr:col>
      <xdr:colOff>125284</xdr:colOff>
      <xdr:row>7</xdr:row>
      <xdr:rowOff>76200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934075" y="142875"/>
          <a:ext cx="1963609" cy="106680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133350</xdr:rowOff>
    </xdr:from>
    <xdr:to>
      <xdr:col>16</xdr:col>
      <xdr:colOff>230059</xdr:colOff>
      <xdr:row>9</xdr:row>
      <xdr:rowOff>63500</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14625" y="466725"/>
          <a:ext cx="1896934" cy="1063625"/>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Information%20Forms/110/IMPORTS%20DBEDT11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p;(2)"/>
      <sheetName val="(3) Zone1"/>
      <sheetName val="(3) Zone2"/>
      <sheetName val="(3) Zone3"/>
      <sheetName val="(3) Zone4"/>
      <sheetName val="(3) Zone5"/>
      <sheetName val="(3) Zone6"/>
      <sheetName val="(3) Zone7"/>
      <sheetName val="(3) Zone8"/>
      <sheetName val="(3) Hawaii"/>
      <sheetName val="Lis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0"/>
  <sheetViews>
    <sheetView tabSelected="1" zoomScale="70" zoomScaleNormal="70" workbookViewId="0">
      <selection activeCell="G17" sqref="G17:U17"/>
    </sheetView>
  </sheetViews>
  <sheetFormatPr defaultColWidth="9.140625" defaultRowHeight="12.75" x14ac:dyDescent="0.2"/>
  <cols>
    <col min="1" max="21" width="4" style="20" customWidth="1"/>
    <col min="22" max="22" width="4.42578125" style="20" customWidth="1"/>
    <col min="23" max="50" width="4" style="20" customWidth="1"/>
    <col min="51" max="51" width="2.7109375" style="20" customWidth="1"/>
    <col min="52" max="53" width="0" style="87" hidden="1" customWidth="1"/>
    <col min="54" max="16384" width="9.140625" style="20"/>
  </cols>
  <sheetData>
    <row r="1" spans="1:53"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9"/>
      <c r="AZ1" s="86" t="s">
        <v>0</v>
      </c>
    </row>
    <row r="2" spans="1:53" x14ac:dyDescent="0.2">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c r="AZ2" s="87" t="s">
        <v>1</v>
      </c>
      <c r="BA2" s="87" t="b">
        <f>Facility!B75</f>
        <v>0</v>
      </c>
    </row>
    <row r="3" spans="1:53" x14ac:dyDescent="0.2">
      <c r="A3" s="134"/>
      <c r="B3" s="135"/>
      <c r="C3" s="135"/>
      <c r="D3" s="135"/>
      <c r="E3" s="135"/>
      <c r="F3" s="135"/>
      <c r="G3" s="135"/>
      <c r="H3" s="135"/>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3"/>
      <c r="AZ3" s="87" t="s">
        <v>2</v>
      </c>
      <c r="BA3" s="87">
        <f>G17</f>
        <v>0</v>
      </c>
    </row>
    <row r="4" spans="1:53"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3"/>
      <c r="AZ4" s="87" t="s">
        <v>3</v>
      </c>
      <c r="BA4" s="87" t="str">
        <f>CONCATENATE(S19,O19)</f>
        <v/>
      </c>
    </row>
    <row r="5" spans="1:53" x14ac:dyDescent="0.2">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3"/>
      <c r="AZ5" s="87" t="s">
        <v>4</v>
      </c>
      <c r="BA5" s="87" t="str">
        <f>CONCATENATE(K21,"/",O21,"/",S21)</f>
        <v>//</v>
      </c>
    </row>
    <row r="6" spans="1:53" x14ac:dyDescent="0.2">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4"/>
      <c r="AI6" s="24"/>
      <c r="AJ6" s="24"/>
      <c r="AK6" s="24"/>
      <c r="AL6" s="24"/>
      <c r="AM6" s="24"/>
      <c r="AN6" s="24"/>
      <c r="AO6" s="24"/>
      <c r="AP6" s="24"/>
      <c r="AQ6" s="24"/>
      <c r="AR6" s="24"/>
      <c r="AS6" s="148" t="s">
        <v>5</v>
      </c>
      <c r="AT6" s="148"/>
      <c r="AU6" s="148"/>
      <c r="AV6" s="148"/>
      <c r="AW6" s="148"/>
      <c r="AX6" s="149"/>
      <c r="AY6" s="25"/>
      <c r="AZ6" s="87" t="s">
        <v>6</v>
      </c>
      <c r="BA6" s="87" t="e">
        <f>#REF!</f>
        <v>#REF!</v>
      </c>
    </row>
    <row r="7" spans="1:53" x14ac:dyDescent="0.2">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4"/>
      <c r="AI7" s="24"/>
      <c r="AJ7" s="24"/>
      <c r="AK7" s="24"/>
      <c r="AL7" s="24"/>
      <c r="AM7" s="24"/>
      <c r="AN7" s="24"/>
      <c r="AO7" s="24"/>
      <c r="AP7" s="156" t="s">
        <v>7</v>
      </c>
      <c r="AQ7" s="156"/>
      <c r="AR7" s="156"/>
      <c r="AS7" s="156"/>
      <c r="AT7" s="156"/>
      <c r="AU7" s="156"/>
      <c r="AV7" s="156"/>
      <c r="AW7" s="156"/>
      <c r="AX7" s="157"/>
      <c r="AY7" s="25"/>
      <c r="AZ7" s="87" t="s">
        <v>8</v>
      </c>
    </row>
    <row r="8" spans="1:53" x14ac:dyDescent="0.2">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4"/>
      <c r="AI8" s="24"/>
      <c r="AJ8" s="24"/>
      <c r="AK8" s="24"/>
      <c r="AL8" s="24"/>
      <c r="AM8" s="24"/>
      <c r="AN8" s="24"/>
      <c r="AO8" s="150" t="s">
        <v>365</v>
      </c>
      <c r="AP8" s="151"/>
      <c r="AQ8" s="151"/>
      <c r="AR8" s="151"/>
      <c r="AS8" s="151"/>
      <c r="AT8" s="151"/>
      <c r="AU8" s="151"/>
      <c r="AV8" s="151"/>
      <c r="AW8" s="151"/>
      <c r="AX8" s="152"/>
      <c r="AY8" s="8"/>
      <c r="AZ8" s="87" t="s">
        <v>9</v>
      </c>
      <c r="BA8" s="87" t="b">
        <v>0</v>
      </c>
    </row>
    <row r="9" spans="1:53" s="26" customFormat="1" ht="14.25" x14ac:dyDescent="0.2">
      <c r="A9" s="153" t="s">
        <v>10</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c r="AZ9" s="87" t="s">
        <v>11</v>
      </c>
      <c r="BA9" s="87"/>
    </row>
    <row r="10" spans="1:53" s="26" customFormat="1" ht="14.25" x14ac:dyDescent="0.2">
      <c r="A10" s="153" t="s">
        <v>12</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c r="AZ10" s="87" t="s">
        <v>13</v>
      </c>
      <c r="BA10" s="87">
        <f>I37</f>
        <v>0</v>
      </c>
    </row>
    <row r="11" spans="1:53" ht="26.25" customHeight="1" x14ac:dyDescent="0.2">
      <c r="A11" s="136" t="s">
        <v>14</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c r="AZ11" s="87" t="s">
        <v>15</v>
      </c>
      <c r="BA11" s="87" t="str">
        <f>F41</f>
        <v xml:space="preserve"> </v>
      </c>
    </row>
    <row r="12" spans="1:53" ht="12.75" customHeight="1" x14ac:dyDescent="0.2">
      <c r="A12" s="139"/>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Z12" s="87" t="s">
        <v>16</v>
      </c>
      <c r="BA12" s="87" t="str">
        <f>M41</f>
        <v xml:space="preserve"> </v>
      </c>
    </row>
    <row r="13" spans="1:53" x14ac:dyDescent="0.2">
      <c r="A13" s="142" t="s">
        <v>17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42" t="s">
        <v>18</v>
      </c>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4"/>
      <c r="AZ13" s="87" t="s">
        <v>19</v>
      </c>
      <c r="BA13" s="88" t="str">
        <f>Q41</f>
        <v xml:space="preserve"> </v>
      </c>
    </row>
    <row r="14" spans="1:53" x14ac:dyDescent="0.2">
      <c r="A14" s="14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7"/>
      <c r="Z14" s="145"/>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Z14" s="87" t="s">
        <v>20</v>
      </c>
    </row>
    <row r="15" spans="1:53" x14ac:dyDescent="0.2">
      <c r="A15" s="27"/>
      <c r="B15" s="28"/>
      <c r="C15" s="28"/>
      <c r="D15" s="28"/>
      <c r="E15" s="28"/>
      <c r="F15" s="28"/>
      <c r="G15" s="28"/>
      <c r="H15" s="28"/>
      <c r="I15" s="28"/>
      <c r="J15" s="28"/>
      <c r="K15" s="22"/>
      <c r="L15" s="22"/>
      <c r="M15" s="22"/>
      <c r="N15" s="22"/>
      <c r="O15" s="22"/>
      <c r="P15" s="22"/>
      <c r="Q15" s="22"/>
      <c r="R15" s="22"/>
      <c r="S15" s="22"/>
      <c r="T15" s="22"/>
      <c r="U15" s="24"/>
      <c r="V15" s="24"/>
      <c r="W15" s="24"/>
      <c r="X15" s="24"/>
      <c r="Y15" s="29"/>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9"/>
      <c r="AZ15" s="87" t="s">
        <v>21</v>
      </c>
      <c r="BA15" s="87">
        <f>I46</f>
        <v>0</v>
      </c>
    </row>
    <row r="16" spans="1:53" x14ac:dyDescent="0.2">
      <c r="A16" s="27"/>
      <c r="B16" s="28"/>
      <c r="C16" s="28"/>
      <c r="D16" s="28"/>
      <c r="E16" s="28"/>
      <c r="F16" s="28"/>
      <c r="G16" s="28"/>
      <c r="H16" s="28"/>
      <c r="I16" s="28"/>
      <c r="J16" s="28"/>
      <c r="K16" s="22"/>
      <c r="L16" s="22"/>
      <c r="M16" s="22"/>
      <c r="N16" s="22"/>
      <c r="O16" s="22"/>
      <c r="P16" s="22"/>
      <c r="Q16" s="22"/>
      <c r="R16" s="22"/>
      <c r="S16" s="22"/>
      <c r="T16" s="22"/>
      <c r="U16" s="22"/>
      <c r="V16" s="22"/>
      <c r="W16" s="22"/>
      <c r="X16" s="24"/>
      <c r="Y16" s="29"/>
      <c r="Z16" s="22"/>
      <c r="AA16" s="22"/>
      <c r="AB16" s="22"/>
      <c r="AC16" s="22"/>
      <c r="AD16" s="22"/>
      <c r="AE16" s="22"/>
      <c r="AF16" s="24"/>
      <c r="AG16" s="24"/>
      <c r="AH16" s="24"/>
      <c r="AI16" s="24"/>
      <c r="AJ16" s="24"/>
      <c r="AK16" s="24"/>
      <c r="AL16" s="24"/>
      <c r="AM16" s="24"/>
      <c r="AN16" s="24"/>
      <c r="AO16" s="24"/>
      <c r="AP16" s="24"/>
      <c r="AQ16" s="24"/>
      <c r="AR16" s="24"/>
      <c r="AS16" s="24"/>
      <c r="AT16" s="24"/>
      <c r="AU16" s="24"/>
      <c r="AV16" s="24"/>
      <c r="AW16" s="24"/>
      <c r="AX16" s="29"/>
      <c r="AZ16" s="87" t="s">
        <v>22</v>
      </c>
      <c r="BA16" s="87">
        <f>F48</f>
        <v>0</v>
      </c>
    </row>
    <row r="17" spans="1:53" x14ac:dyDescent="0.2">
      <c r="A17" s="27"/>
      <c r="B17" s="28" t="s">
        <v>23</v>
      </c>
      <c r="C17" s="28"/>
      <c r="D17" s="28"/>
      <c r="E17" s="28"/>
      <c r="F17" s="28"/>
      <c r="G17" s="120"/>
      <c r="H17" s="121"/>
      <c r="I17" s="121"/>
      <c r="J17" s="121"/>
      <c r="K17" s="121"/>
      <c r="L17" s="121"/>
      <c r="M17" s="121"/>
      <c r="N17" s="121"/>
      <c r="O17" s="121"/>
      <c r="P17" s="121"/>
      <c r="Q17" s="121"/>
      <c r="R17" s="121"/>
      <c r="S17" s="121"/>
      <c r="T17" s="121"/>
      <c r="U17" s="122"/>
      <c r="V17" s="22"/>
      <c r="W17" s="22"/>
      <c r="X17" s="24"/>
      <c r="Y17" s="29"/>
      <c r="Z17" s="22"/>
      <c r="AA17" s="22"/>
      <c r="AB17" s="22"/>
      <c r="AC17" s="22"/>
      <c r="AD17" s="22"/>
      <c r="AE17" s="22"/>
      <c r="AF17" s="24"/>
      <c r="AG17" s="24"/>
      <c r="AH17" s="24"/>
      <c r="AI17" s="24"/>
      <c r="AJ17" s="24"/>
      <c r="AK17" s="24"/>
      <c r="AL17" s="24"/>
      <c r="AM17" s="24"/>
      <c r="AN17" s="24"/>
      <c r="AO17" s="24"/>
      <c r="AP17" s="24"/>
      <c r="AQ17" s="24"/>
      <c r="AR17" s="24"/>
      <c r="AS17" s="24"/>
      <c r="AT17" s="24"/>
      <c r="AU17" s="24"/>
      <c r="AV17" s="24"/>
      <c r="AW17" s="24"/>
      <c r="AX17" s="29"/>
      <c r="AZ17" s="87" t="s">
        <v>24</v>
      </c>
      <c r="BA17" s="87">
        <f>M48</f>
        <v>0</v>
      </c>
    </row>
    <row r="18" spans="1:53" x14ac:dyDescent="0.2">
      <c r="A18" s="27"/>
      <c r="B18" s="28"/>
      <c r="C18" s="28"/>
      <c r="D18" s="28"/>
      <c r="E18" s="28"/>
      <c r="F18" s="28"/>
      <c r="G18" s="28"/>
      <c r="H18" s="28"/>
      <c r="I18" s="28"/>
      <c r="J18" s="28"/>
      <c r="K18" s="22"/>
      <c r="L18" s="22"/>
      <c r="M18" s="22"/>
      <c r="N18" s="22"/>
      <c r="O18" s="22"/>
      <c r="P18" s="22"/>
      <c r="Q18" s="22"/>
      <c r="R18" s="22"/>
      <c r="S18" s="22"/>
      <c r="T18" s="22"/>
      <c r="U18" s="24"/>
      <c r="V18" s="24"/>
      <c r="W18" s="24"/>
      <c r="X18" s="24"/>
      <c r="Y18" s="29"/>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9"/>
      <c r="AZ18" s="87" t="s">
        <v>25</v>
      </c>
      <c r="BA18" s="88">
        <f>Q48</f>
        <v>0</v>
      </c>
    </row>
    <row r="19" spans="1:53" ht="12.6" customHeight="1" x14ac:dyDescent="0.2">
      <c r="A19" s="27"/>
      <c r="B19" s="28" t="s">
        <v>26</v>
      </c>
      <c r="C19" s="28"/>
      <c r="D19" s="28"/>
      <c r="E19" s="28"/>
      <c r="F19" s="28"/>
      <c r="G19" s="24"/>
      <c r="H19" s="24"/>
      <c r="I19" s="24"/>
      <c r="J19" s="24"/>
      <c r="K19" s="28" t="s">
        <v>27</v>
      </c>
      <c r="L19" s="24"/>
      <c r="M19" s="28"/>
      <c r="N19" s="28"/>
      <c r="O19" s="30"/>
      <c r="P19" s="31"/>
      <c r="Q19" s="28" t="s">
        <v>28</v>
      </c>
      <c r="R19" s="32"/>
      <c r="S19" s="111"/>
      <c r="T19" s="112"/>
      <c r="U19" s="32"/>
      <c r="V19" s="32"/>
      <c r="W19" s="32"/>
      <c r="X19" s="24"/>
      <c r="Y19" s="29"/>
      <c r="Z19" s="32"/>
      <c r="AA19" s="32"/>
      <c r="AB19" s="110" t="s">
        <v>29</v>
      </c>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29"/>
      <c r="AZ19" s="87" t="s">
        <v>30</v>
      </c>
      <c r="BA19" s="87">
        <f>H50</f>
        <v>0</v>
      </c>
    </row>
    <row r="20" spans="1:53" x14ac:dyDescent="0.2">
      <c r="A20" s="27"/>
      <c r="B20" s="28"/>
      <c r="C20" s="28"/>
      <c r="D20" s="28"/>
      <c r="E20" s="28"/>
      <c r="F20" s="28"/>
      <c r="G20" s="28"/>
      <c r="H20" s="28"/>
      <c r="I20" s="28"/>
      <c r="J20" s="28"/>
      <c r="K20" s="32"/>
      <c r="L20" s="32"/>
      <c r="M20" s="32"/>
      <c r="N20" s="32"/>
      <c r="O20" s="32"/>
      <c r="P20" s="32"/>
      <c r="Q20" s="32"/>
      <c r="R20" s="32"/>
      <c r="S20" s="32"/>
      <c r="T20" s="32"/>
      <c r="U20" s="32"/>
      <c r="V20" s="32"/>
      <c r="W20" s="32"/>
      <c r="X20" s="24"/>
      <c r="Y20" s="29"/>
      <c r="Z20" s="32"/>
      <c r="AA20" s="32"/>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29"/>
      <c r="AZ20" s="87" t="s">
        <v>31</v>
      </c>
      <c r="BA20" s="87" t="str">
        <f>CONCATENATE(I52,"-",K52,"-",M52,"Ext",R52)</f>
        <v>--Ext</v>
      </c>
    </row>
    <row r="21" spans="1:53" ht="12.75" customHeight="1" x14ac:dyDescent="0.2">
      <c r="A21" s="27"/>
      <c r="B21" s="28" t="s">
        <v>32</v>
      </c>
      <c r="C21" s="24"/>
      <c r="D21" s="24"/>
      <c r="E21" s="24"/>
      <c r="F21" s="24"/>
      <c r="G21" s="28" t="s">
        <v>27</v>
      </c>
      <c r="H21" s="24"/>
      <c r="I21" s="24"/>
      <c r="J21" s="24"/>
      <c r="K21" s="30"/>
      <c r="L21" s="24"/>
      <c r="M21" s="28" t="s">
        <v>33</v>
      </c>
      <c r="N21" s="24"/>
      <c r="O21" s="33"/>
      <c r="P21" s="24"/>
      <c r="Q21" s="28" t="s">
        <v>28</v>
      </c>
      <c r="R21" s="32"/>
      <c r="S21" s="111"/>
      <c r="T21" s="112"/>
      <c r="U21" s="24"/>
      <c r="V21" s="24"/>
      <c r="W21" s="24"/>
      <c r="X21" s="24"/>
      <c r="Y21" s="29"/>
      <c r="Z21" s="22"/>
      <c r="AA21" s="22"/>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29"/>
      <c r="AZ21" s="87" t="s">
        <v>34</v>
      </c>
      <c r="BA21" s="87">
        <f>I54</f>
        <v>0</v>
      </c>
    </row>
    <row r="22" spans="1:53" x14ac:dyDescent="0.2">
      <c r="A22" s="34"/>
      <c r="B22" s="24"/>
      <c r="C22" s="24"/>
      <c r="D22" s="24"/>
      <c r="E22" s="24"/>
      <c r="F22" s="24"/>
      <c r="G22" s="24"/>
      <c r="H22" s="24"/>
      <c r="I22" s="24"/>
      <c r="J22" s="24"/>
      <c r="K22" s="24"/>
      <c r="L22" s="24"/>
      <c r="M22" s="24"/>
      <c r="N22" s="24"/>
      <c r="O22" s="24"/>
      <c r="P22" s="24"/>
      <c r="Q22" s="24"/>
      <c r="R22" s="24"/>
      <c r="S22" s="24"/>
      <c r="T22" s="24"/>
      <c r="U22" s="24"/>
      <c r="V22" s="24"/>
      <c r="W22" s="24"/>
      <c r="X22" s="24"/>
      <c r="Y22" s="29"/>
      <c r="Z22" s="24"/>
      <c r="AA22" s="24"/>
      <c r="AB22" s="24"/>
      <c r="AC22" s="40"/>
      <c r="AD22" s="40"/>
      <c r="AE22" s="40"/>
      <c r="AF22" s="40"/>
      <c r="AG22" s="40"/>
      <c r="AH22" s="40"/>
      <c r="AI22" s="40"/>
      <c r="AJ22" s="40"/>
      <c r="AK22" s="40"/>
      <c r="AL22" s="40"/>
      <c r="AM22" s="40"/>
      <c r="AN22" s="40"/>
      <c r="AO22" s="40"/>
      <c r="AP22" s="40"/>
      <c r="AQ22" s="40"/>
      <c r="AR22" s="40"/>
      <c r="AS22" s="40"/>
      <c r="AT22" s="40"/>
      <c r="AU22" s="40"/>
      <c r="AV22" s="40"/>
      <c r="AW22" s="40"/>
      <c r="AX22" s="29"/>
      <c r="AZ22" s="87" t="s">
        <v>35</v>
      </c>
      <c r="BA22" s="87">
        <f>A58</f>
        <v>0</v>
      </c>
    </row>
    <row r="23" spans="1:53" x14ac:dyDescent="0.2">
      <c r="A23" s="34"/>
      <c r="B23" s="24"/>
      <c r="C23" s="24"/>
      <c r="D23" s="24"/>
      <c r="E23" s="24"/>
      <c r="F23" s="24"/>
      <c r="G23" s="24"/>
      <c r="H23" s="24"/>
      <c r="I23" s="24"/>
      <c r="J23" s="24"/>
      <c r="K23" s="24"/>
      <c r="L23" s="24"/>
      <c r="M23" s="24"/>
      <c r="N23" s="24"/>
      <c r="O23" s="24"/>
      <c r="P23" s="24"/>
      <c r="Q23" s="24"/>
      <c r="R23" s="24"/>
      <c r="S23" s="24"/>
      <c r="T23" s="24"/>
      <c r="U23" s="24"/>
      <c r="V23" s="24"/>
      <c r="W23" s="24"/>
      <c r="X23" s="24"/>
      <c r="Y23" s="29"/>
      <c r="Z23" s="24"/>
      <c r="AA23" s="24"/>
      <c r="AB23" s="24"/>
      <c r="AC23" s="40"/>
      <c r="AD23" s="40"/>
      <c r="AE23" s="40"/>
      <c r="AF23" s="40"/>
      <c r="AG23" s="40"/>
      <c r="AH23" s="40"/>
      <c r="AI23" s="40"/>
      <c r="AJ23" s="40"/>
      <c r="AK23" s="40"/>
      <c r="AL23" s="40"/>
      <c r="AM23" s="40"/>
      <c r="AN23" s="40"/>
      <c r="AO23" s="40"/>
      <c r="AP23" s="40"/>
      <c r="AQ23" s="40"/>
      <c r="AR23" s="40"/>
      <c r="AS23" s="40"/>
      <c r="AT23" s="40"/>
      <c r="AU23" s="40"/>
      <c r="AV23" s="40"/>
      <c r="AW23" s="40"/>
      <c r="AX23" s="29"/>
    </row>
    <row r="24" spans="1:53" ht="12.75" customHeight="1" x14ac:dyDescent="0.2">
      <c r="A24" s="35"/>
      <c r="B24" s="24"/>
      <c r="C24" s="24"/>
      <c r="D24" s="24"/>
      <c r="E24" s="24"/>
      <c r="F24" s="24"/>
      <c r="G24" s="24"/>
      <c r="H24" s="24"/>
      <c r="I24" s="24"/>
      <c r="J24" s="24"/>
      <c r="K24" s="24"/>
      <c r="L24" s="24"/>
      <c r="M24" s="24"/>
      <c r="N24" s="24"/>
      <c r="O24" s="24"/>
      <c r="P24" s="24"/>
      <c r="Q24" s="24"/>
      <c r="R24" s="24"/>
      <c r="S24" s="24"/>
      <c r="T24" s="24"/>
      <c r="U24" s="24"/>
      <c r="V24" s="24"/>
      <c r="W24" s="24"/>
      <c r="X24" s="36"/>
      <c r="Y24" s="37"/>
      <c r="Z24" s="36"/>
      <c r="AA24" s="36"/>
      <c r="AB24" s="84"/>
      <c r="AC24" s="24"/>
      <c r="AD24" s="24"/>
      <c r="AE24" s="24"/>
      <c r="AF24" s="24"/>
      <c r="AG24" s="24"/>
      <c r="AH24" s="24"/>
      <c r="AI24" s="24"/>
      <c r="AJ24" s="24"/>
      <c r="AK24" s="24"/>
      <c r="AL24" s="24"/>
      <c r="AM24" s="24"/>
      <c r="AN24" s="24"/>
      <c r="AO24" s="24"/>
      <c r="AP24" s="24"/>
      <c r="AQ24" s="24"/>
      <c r="AR24" s="24"/>
      <c r="AS24" s="24"/>
      <c r="AT24" s="24"/>
      <c r="AU24" s="24"/>
      <c r="AV24" s="24"/>
      <c r="AW24" s="24"/>
      <c r="AX24" s="37"/>
    </row>
    <row r="25" spans="1:53" ht="12.75" customHeight="1" x14ac:dyDescent="0.2">
      <c r="A25" s="35"/>
      <c r="B25" s="117" t="s">
        <v>36</v>
      </c>
      <c r="C25" s="117"/>
      <c r="D25" s="117"/>
      <c r="E25" s="117"/>
      <c r="F25" s="117"/>
      <c r="G25" s="117"/>
      <c r="H25" s="117"/>
      <c r="I25" s="117"/>
      <c r="J25" s="117"/>
      <c r="K25" s="117"/>
      <c r="L25" s="117"/>
      <c r="M25" s="117"/>
      <c r="N25" s="117"/>
      <c r="O25" s="117"/>
      <c r="P25" s="117"/>
      <c r="Q25" s="117"/>
      <c r="R25" s="117"/>
      <c r="S25" s="117"/>
      <c r="T25" s="117"/>
      <c r="U25" s="117"/>
      <c r="V25" s="117"/>
      <c r="W25" s="117"/>
      <c r="X25" s="36"/>
      <c r="Y25" s="37"/>
      <c r="Z25" s="36"/>
      <c r="AA25" s="28"/>
      <c r="AB25" s="113" t="s">
        <v>37</v>
      </c>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37"/>
    </row>
    <row r="26" spans="1:53" ht="12.75" customHeight="1" x14ac:dyDescent="0.2">
      <c r="A26" s="21"/>
      <c r="B26" s="117"/>
      <c r="C26" s="117"/>
      <c r="D26" s="117"/>
      <c r="E26" s="117"/>
      <c r="F26" s="117"/>
      <c r="G26" s="117"/>
      <c r="H26" s="117"/>
      <c r="I26" s="117"/>
      <c r="J26" s="117"/>
      <c r="K26" s="117"/>
      <c r="L26" s="117"/>
      <c r="M26" s="117"/>
      <c r="N26" s="117"/>
      <c r="O26" s="117"/>
      <c r="P26" s="117"/>
      <c r="Q26" s="117"/>
      <c r="R26" s="117"/>
      <c r="S26" s="117"/>
      <c r="T26" s="117"/>
      <c r="U26" s="117"/>
      <c r="V26" s="117"/>
      <c r="W26" s="117"/>
      <c r="X26" s="22"/>
      <c r="Y26" s="23"/>
      <c r="Z26" s="22"/>
      <c r="AA26" s="22"/>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38"/>
    </row>
    <row r="27" spans="1:53" x14ac:dyDescent="0.2">
      <c r="A27" s="21"/>
      <c r="B27" s="117"/>
      <c r="C27" s="117"/>
      <c r="D27" s="117"/>
      <c r="E27" s="117"/>
      <c r="F27" s="117"/>
      <c r="G27" s="117"/>
      <c r="H27" s="117"/>
      <c r="I27" s="117"/>
      <c r="J27" s="117"/>
      <c r="K27" s="117"/>
      <c r="L27" s="117"/>
      <c r="M27" s="117"/>
      <c r="N27" s="117"/>
      <c r="O27" s="117"/>
      <c r="P27" s="117"/>
      <c r="Q27" s="117"/>
      <c r="R27" s="117"/>
      <c r="S27" s="117"/>
      <c r="T27" s="117"/>
      <c r="U27" s="117"/>
      <c r="V27" s="117"/>
      <c r="W27" s="117"/>
      <c r="X27" s="22"/>
      <c r="Y27" s="23"/>
      <c r="Z27" s="22"/>
      <c r="AA27" s="22"/>
      <c r="AB27" s="24"/>
      <c r="AC27" s="24"/>
      <c r="AD27" s="24"/>
      <c r="AE27" s="24"/>
      <c r="AF27" s="24"/>
      <c r="AG27" s="24"/>
      <c r="AH27" s="24"/>
      <c r="AI27" s="24"/>
      <c r="AJ27" s="24"/>
      <c r="AK27" s="24"/>
      <c r="AL27" s="24"/>
      <c r="AM27" s="24"/>
      <c r="AN27" s="24"/>
      <c r="AO27" s="24"/>
      <c r="AP27" s="24"/>
      <c r="AQ27" s="24"/>
      <c r="AR27" s="24"/>
      <c r="AS27" s="24"/>
      <c r="AT27" s="24"/>
      <c r="AU27" s="24"/>
      <c r="AV27" s="24"/>
      <c r="AW27" s="24"/>
      <c r="AX27" s="38"/>
    </row>
    <row r="28" spans="1:53" x14ac:dyDescent="0.2">
      <c r="A28" s="21"/>
      <c r="B28" s="39"/>
      <c r="C28" s="39"/>
      <c r="D28" s="39"/>
      <c r="E28" s="39"/>
      <c r="F28" s="39"/>
      <c r="G28" s="39"/>
      <c r="H28" s="39"/>
      <c r="I28" s="39"/>
      <c r="J28" s="39"/>
      <c r="K28" s="39"/>
      <c r="L28" s="39"/>
      <c r="M28" s="39"/>
      <c r="N28" s="39"/>
      <c r="O28" s="39"/>
      <c r="P28" s="39"/>
      <c r="Q28" s="39"/>
      <c r="R28" s="39"/>
      <c r="S28" s="39"/>
      <c r="T28" s="39"/>
      <c r="U28" s="39"/>
      <c r="V28" s="39"/>
      <c r="W28" s="39"/>
      <c r="X28" s="22"/>
      <c r="Y28" s="23"/>
      <c r="Z28" s="22"/>
      <c r="AA28" s="22"/>
      <c r="AB28" s="24"/>
      <c r="AC28" s="40"/>
      <c r="AD28" s="40"/>
      <c r="AE28" s="40"/>
      <c r="AF28" s="40"/>
      <c r="AG28" s="40"/>
      <c r="AH28" s="40"/>
      <c r="AI28" s="40"/>
      <c r="AJ28" s="40"/>
      <c r="AK28" s="40"/>
      <c r="AL28" s="40"/>
      <c r="AM28" s="40"/>
      <c r="AN28" s="40"/>
      <c r="AO28" s="40"/>
      <c r="AP28" s="40"/>
      <c r="AQ28" s="40"/>
      <c r="AR28" s="40"/>
      <c r="AS28" s="40"/>
      <c r="AT28" s="40"/>
      <c r="AU28" s="40"/>
      <c r="AV28" s="40"/>
      <c r="AW28" s="40"/>
      <c r="AX28" s="38"/>
    </row>
    <row r="29" spans="1:53" ht="12.75" customHeight="1" x14ac:dyDescent="0.2">
      <c r="A29" s="21"/>
      <c r="B29" s="22"/>
      <c r="C29" s="22"/>
      <c r="D29" s="22"/>
      <c r="E29" s="22"/>
      <c r="F29" s="22"/>
      <c r="G29" s="22"/>
      <c r="H29" s="22"/>
      <c r="I29" s="22"/>
      <c r="J29" s="22"/>
      <c r="K29" s="22"/>
      <c r="L29" s="22"/>
      <c r="M29" s="22"/>
      <c r="N29" s="22"/>
      <c r="O29" s="22"/>
      <c r="P29" s="22"/>
      <c r="Q29" s="41"/>
      <c r="R29" s="22"/>
      <c r="S29" s="22"/>
      <c r="T29" s="22"/>
      <c r="U29" s="22"/>
      <c r="V29" s="22"/>
      <c r="W29" s="22"/>
      <c r="X29" s="22"/>
      <c r="Y29" s="23"/>
      <c r="Z29" s="22"/>
      <c r="AA29" s="22"/>
      <c r="AB29" s="24" t="s">
        <v>38</v>
      </c>
      <c r="AC29" s="24"/>
      <c r="AD29" s="24"/>
      <c r="AE29" s="24"/>
      <c r="AF29" s="24"/>
      <c r="AG29" s="24"/>
      <c r="AH29" s="108"/>
      <c r="AI29" s="109" t="s">
        <v>364</v>
      </c>
      <c r="AJ29" s="24"/>
      <c r="AK29" s="24"/>
      <c r="AL29" s="24"/>
      <c r="AM29" s="42"/>
      <c r="AN29" s="24"/>
      <c r="AO29" s="24"/>
      <c r="AP29" s="24"/>
      <c r="AQ29" s="24"/>
      <c r="AR29" s="24"/>
      <c r="AS29" s="24"/>
      <c r="AT29" s="24"/>
      <c r="AU29" s="24"/>
      <c r="AV29" s="24"/>
      <c r="AW29" s="24"/>
      <c r="AX29" s="38"/>
    </row>
    <row r="30" spans="1:53" x14ac:dyDescent="0.2">
      <c r="A30" s="21"/>
      <c r="B30" s="22"/>
      <c r="C30" s="22"/>
      <c r="D30" s="22"/>
      <c r="E30" s="22"/>
      <c r="F30" s="22"/>
      <c r="G30" s="22"/>
      <c r="H30" s="22"/>
      <c r="I30" s="22"/>
      <c r="J30" s="22"/>
      <c r="K30" s="22"/>
      <c r="L30" s="22"/>
      <c r="M30" s="22"/>
      <c r="N30" s="22"/>
      <c r="O30" s="22"/>
      <c r="P30" s="22"/>
      <c r="Q30" s="41"/>
      <c r="R30" s="22"/>
      <c r="S30" s="22"/>
      <c r="T30" s="22"/>
      <c r="U30" s="22"/>
      <c r="V30" s="22"/>
      <c r="W30" s="22"/>
      <c r="X30" s="22"/>
      <c r="Y30" s="23"/>
      <c r="Z30" s="22"/>
      <c r="AA30" s="22"/>
      <c r="AB30" s="24"/>
      <c r="AC30" s="24"/>
      <c r="AD30" s="24"/>
      <c r="AE30" s="24"/>
      <c r="AF30" s="24"/>
      <c r="AG30" s="24"/>
      <c r="AH30" s="24"/>
      <c r="AI30" s="24"/>
      <c r="AJ30" s="24"/>
      <c r="AK30" s="24"/>
      <c r="AL30" s="24"/>
      <c r="AM30" s="24"/>
      <c r="AN30" s="24"/>
      <c r="AO30" s="24"/>
      <c r="AP30" s="24"/>
      <c r="AQ30" s="24"/>
      <c r="AR30" s="24"/>
      <c r="AS30" s="24"/>
      <c r="AT30" s="24"/>
      <c r="AU30" s="24"/>
      <c r="AV30" s="24"/>
      <c r="AW30" s="24"/>
      <c r="AX30" s="38"/>
    </row>
    <row r="31" spans="1:53" ht="12.75" customHeight="1" x14ac:dyDescent="0.2">
      <c r="A31" s="21"/>
      <c r="B31" s="43"/>
      <c r="C31" s="43"/>
      <c r="D31" s="22"/>
      <c r="E31" s="22"/>
      <c r="F31" s="22"/>
      <c r="G31" s="22"/>
      <c r="H31" s="22"/>
      <c r="I31" s="22"/>
      <c r="J31" s="22"/>
      <c r="K31" s="22"/>
      <c r="L31" s="22"/>
      <c r="M31" s="22"/>
      <c r="N31" s="22"/>
      <c r="O31" s="22"/>
      <c r="P31" s="22"/>
      <c r="Q31" s="22"/>
      <c r="R31" s="22"/>
      <c r="S31" s="41"/>
      <c r="T31" s="22"/>
      <c r="U31" s="22"/>
      <c r="V31" s="22"/>
      <c r="W31" s="22"/>
      <c r="X31" s="22"/>
      <c r="Y31" s="23"/>
      <c r="Z31" s="22"/>
      <c r="AA31" s="22"/>
      <c r="AB31" s="24"/>
      <c r="AC31" s="24"/>
      <c r="AD31" s="24"/>
      <c r="AE31" s="24"/>
      <c r="AF31" s="24"/>
      <c r="AG31" s="24"/>
      <c r="AH31" s="24"/>
      <c r="AI31" s="24"/>
      <c r="AJ31" s="24"/>
      <c r="AK31" s="24"/>
      <c r="AL31" s="24"/>
      <c r="AM31" s="24"/>
      <c r="AN31" s="24"/>
      <c r="AO31" s="24"/>
      <c r="AP31" s="24"/>
      <c r="AQ31" s="24"/>
      <c r="AR31" s="24"/>
      <c r="AS31" s="24"/>
      <c r="AT31" s="24"/>
      <c r="AU31" s="24"/>
      <c r="AV31" s="24"/>
      <c r="AW31" s="24"/>
      <c r="AX31" s="38"/>
    </row>
    <row r="32" spans="1:53" ht="12.75" customHeight="1" x14ac:dyDescent="0.2">
      <c r="A32" s="21"/>
      <c r="B32" s="43"/>
      <c r="C32" s="43"/>
      <c r="D32" s="22" t="s">
        <v>39</v>
      </c>
      <c r="E32" s="22"/>
      <c r="F32" s="22"/>
      <c r="G32" s="22"/>
      <c r="H32" s="22"/>
      <c r="I32" s="22"/>
      <c r="J32" s="24"/>
      <c r="K32" s="22"/>
      <c r="L32" s="22"/>
      <c r="M32" s="24"/>
      <c r="N32" s="22"/>
      <c r="O32" s="24"/>
      <c r="P32" s="22"/>
      <c r="Q32" s="22"/>
      <c r="R32" s="24"/>
      <c r="S32" s="24"/>
      <c r="T32" s="24"/>
      <c r="U32" s="22"/>
      <c r="V32" s="41"/>
      <c r="W32" s="22"/>
      <c r="X32" s="22"/>
      <c r="Y32" s="23"/>
      <c r="Z32" s="22"/>
      <c r="AA32" s="22"/>
      <c r="AB32" s="113" t="s">
        <v>40</v>
      </c>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38"/>
    </row>
    <row r="33" spans="1:50" ht="12.75" customHeight="1" x14ac:dyDescent="0.2">
      <c r="A33" s="21"/>
      <c r="B33" s="43"/>
      <c r="C33" s="43"/>
      <c r="D33" s="22"/>
      <c r="E33" s="22"/>
      <c r="F33" s="22"/>
      <c r="G33" s="22"/>
      <c r="H33" s="22"/>
      <c r="I33" s="22"/>
      <c r="J33" s="24"/>
      <c r="K33" s="22"/>
      <c r="L33" s="22"/>
      <c r="M33" s="24"/>
      <c r="N33" s="22"/>
      <c r="O33" s="24"/>
      <c r="P33" s="22"/>
      <c r="Q33" s="22"/>
      <c r="R33" s="24"/>
      <c r="S33" s="24"/>
      <c r="T33" s="24"/>
      <c r="U33" s="22"/>
      <c r="V33" s="41"/>
      <c r="W33" s="22"/>
      <c r="X33" s="22"/>
      <c r="Y33" s="23"/>
      <c r="Z33" s="22"/>
      <c r="AA33" s="22"/>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38"/>
    </row>
    <row r="34" spans="1:50" ht="12.75" customHeight="1" x14ac:dyDescent="0.2">
      <c r="A34" s="21"/>
      <c r="B34" s="43"/>
      <c r="C34" s="43"/>
      <c r="D34" s="22"/>
      <c r="E34" s="22"/>
      <c r="F34" s="22"/>
      <c r="G34" s="22"/>
      <c r="H34" s="22"/>
      <c r="I34" s="22"/>
      <c r="J34" s="24"/>
      <c r="K34" s="22"/>
      <c r="L34" s="22"/>
      <c r="M34" s="24"/>
      <c r="N34" s="22"/>
      <c r="O34" s="24"/>
      <c r="P34" s="22"/>
      <c r="Q34" s="22"/>
      <c r="R34" s="24"/>
      <c r="S34" s="24"/>
      <c r="T34" s="24"/>
      <c r="U34" s="22"/>
      <c r="V34" s="41"/>
      <c r="W34" s="22"/>
      <c r="X34" s="22"/>
      <c r="Y34" s="23"/>
      <c r="Z34" s="22"/>
      <c r="AA34" s="22"/>
      <c r="AB34" s="84"/>
      <c r="AC34" s="84"/>
      <c r="AD34" s="84"/>
      <c r="AE34" s="84"/>
      <c r="AF34" s="84"/>
      <c r="AG34" s="84"/>
      <c r="AH34" s="84"/>
      <c r="AI34" s="84"/>
      <c r="AJ34" s="84"/>
      <c r="AK34" s="84"/>
      <c r="AL34" s="84"/>
      <c r="AM34" s="84"/>
      <c r="AN34" s="84"/>
      <c r="AO34" s="84"/>
      <c r="AP34" s="84"/>
      <c r="AQ34" s="84"/>
      <c r="AR34" s="84"/>
      <c r="AS34" s="84"/>
      <c r="AT34" s="84"/>
      <c r="AU34" s="84"/>
      <c r="AV34" s="84"/>
      <c r="AW34" s="84"/>
      <c r="AX34" s="38"/>
    </row>
    <row r="35" spans="1:50" x14ac:dyDescent="0.2">
      <c r="A35" s="21"/>
      <c r="B35" s="43"/>
      <c r="C35" s="43"/>
      <c r="D35" s="22"/>
      <c r="E35" s="22"/>
      <c r="F35" s="22"/>
      <c r="G35" s="22"/>
      <c r="H35" s="22"/>
      <c r="I35" s="22"/>
      <c r="J35" s="24"/>
      <c r="K35" s="22"/>
      <c r="L35" s="22"/>
      <c r="M35" s="24"/>
      <c r="N35" s="22"/>
      <c r="O35" s="24"/>
      <c r="P35" s="22"/>
      <c r="Q35" s="22"/>
      <c r="R35" s="24"/>
      <c r="S35" s="24"/>
      <c r="T35" s="24"/>
      <c r="U35" s="22"/>
      <c r="V35" s="41"/>
      <c r="W35" s="22"/>
      <c r="X35" s="22"/>
      <c r="Y35" s="23"/>
      <c r="Z35" s="22"/>
      <c r="AA35" s="22"/>
      <c r="AB35" s="84"/>
      <c r="AC35" s="84"/>
      <c r="AD35" s="84"/>
      <c r="AE35" s="84"/>
      <c r="AF35" s="84"/>
      <c r="AG35" s="84"/>
      <c r="AH35" s="84"/>
      <c r="AI35" s="84"/>
      <c r="AJ35" s="84"/>
      <c r="AK35" s="84"/>
      <c r="AL35" s="84"/>
      <c r="AM35" s="84"/>
      <c r="AN35" s="84"/>
      <c r="AO35" s="84"/>
      <c r="AP35" s="84"/>
      <c r="AQ35" s="84"/>
      <c r="AR35" s="84"/>
      <c r="AS35" s="84"/>
      <c r="AT35" s="84"/>
      <c r="AU35" s="84"/>
      <c r="AV35" s="84"/>
      <c r="AW35" s="84"/>
      <c r="AX35" s="38"/>
    </row>
    <row r="36" spans="1:50" x14ac:dyDescent="0.2">
      <c r="A36" s="21"/>
      <c r="B36" s="43"/>
      <c r="C36" s="43"/>
      <c r="D36" s="24"/>
      <c r="E36" s="22"/>
      <c r="F36" s="22"/>
      <c r="G36" s="22"/>
      <c r="H36" s="22"/>
      <c r="I36" s="22"/>
      <c r="J36" s="24"/>
      <c r="K36" s="22"/>
      <c r="L36" s="22"/>
      <c r="M36" s="24"/>
      <c r="N36" s="22"/>
      <c r="O36" s="24"/>
      <c r="P36" s="22"/>
      <c r="Q36" s="22"/>
      <c r="R36" s="24"/>
      <c r="S36" s="24"/>
      <c r="T36" s="24"/>
      <c r="U36" s="22"/>
      <c r="V36" s="41"/>
      <c r="W36" s="22"/>
      <c r="X36" s="22"/>
      <c r="Y36" s="23"/>
      <c r="Z36" s="22"/>
      <c r="AA36" s="22"/>
      <c r="AB36" s="24"/>
      <c r="AC36" s="24"/>
      <c r="AD36" s="24"/>
      <c r="AE36" s="24"/>
      <c r="AF36" s="24"/>
      <c r="AG36" s="24"/>
      <c r="AH36" s="24"/>
      <c r="AI36" s="24"/>
      <c r="AJ36" s="24"/>
      <c r="AK36" s="24"/>
      <c r="AL36" s="24"/>
      <c r="AM36" s="24"/>
      <c r="AN36" s="24"/>
      <c r="AO36" s="24"/>
      <c r="AP36" s="24"/>
      <c r="AQ36" s="24"/>
      <c r="AR36" s="24"/>
      <c r="AS36" s="24"/>
      <c r="AT36" s="24"/>
      <c r="AU36" s="24"/>
      <c r="AV36" s="24"/>
      <c r="AW36" s="24"/>
      <c r="AX36" s="38"/>
    </row>
    <row r="37" spans="1:50" x14ac:dyDescent="0.2">
      <c r="A37" s="21"/>
      <c r="B37" s="43"/>
      <c r="C37" s="43"/>
      <c r="D37" s="22" t="s">
        <v>41</v>
      </c>
      <c r="E37" s="22"/>
      <c r="F37" s="22"/>
      <c r="G37" s="22"/>
      <c r="H37" s="22"/>
      <c r="I37" s="120"/>
      <c r="J37" s="121"/>
      <c r="K37" s="121"/>
      <c r="L37" s="121"/>
      <c r="M37" s="121"/>
      <c r="N37" s="121"/>
      <c r="O37" s="121"/>
      <c r="P37" s="121"/>
      <c r="Q37" s="121"/>
      <c r="R37" s="121"/>
      <c r="S37" s="121"/>
      <c r="T37" s="121"/>
      <c r="U37" s="122"/>
      <c r="V37" s="22"/>
      <c r="W37" s="22"/>
      <c r="X37" s="22"/>
      <c r="Y37" s="23"/>
      <c r="Z37" s="22"/>
      <c r="AA37" s="22"/>
      <c r="AB37" s="44"/>
      <c r="AC37" s="44"/>
      <c r="AD37" s="44"/>
      <c r="AE37" s="44"/>
      <c r="AF37" s="22"/>
      <c r="AG37" s="22"/>
      <c r="AH37" s="22"/>
      <c r="AI37" s="22"/>
      <c r="AJ37" s="45"/>
      <c r="AK37" s="45"/>
      <c r="AL37" s="45"/>
      <c r="AM37" s="45"/>
      <c r="AN37" s="46"/>
      <c r="AO37" s="47"/>
      <c r="AP37" s="24"/>
      <c r="AQ37" s="24"/>
      <c r="AR37" s="48"/>
      <c r="AS37" s="46"/>
      <c r="AT37" s="46"/>
      <c r="AU37" s="47"/>
      <c r="AV37" s="46"/>
      <c r="AW37" s="24"/>
      <c r="AX37" s="38"/>
    </row>
    <row r="38" spans="1:50" x14ac:dyDescent="0.2">
      <c r="A38" s="21"/>
      <c r="B38" s="43"/>
      <c r="C38" s="43"/>
      <c r="D38" s="22"/>
      <c r="E38" s="22"/>
      <c r="F38" s="22"/>
      <c r="G38" s="22"/>
      <c r="H38" s="22"/>
      <c r="I38" s="22"/>
      <c r="J38" s="44"/>
      <c r="K38" s="44"/>
      <c r="L38" s="44"/>
      <c r="M38" s="22"/>
      <c r="N38" s="44"/>
      <c r="O38" s="44"/>
      <c r="P38" s="44"/>
      <c r="Q38" s="22"/>
      <c r="R38" s="44"/>
      <c r="S38" s="44"/>
      <c r="T38" s="44"/>
      <c r="U38" s="22"/>
      <c r="V38" s="22"/>
      <c r="W38" s="22"/>
      <c r="X38" s="22"/>
      <c r="Y38" s="23"/>
      <c r="Z38" s="22"/>
      <c r="AA38" s="22"/>
      <c r="AB38" s="44"/>
      <c r="AC38" s="44"/>
      <c r="AD38" s="44"/>
      <c r="AE38" s="44"/>
      <c r="AF38" s="22"/>
      <c r="AG38" s="22"/>
      <c r="AH38" s="22"/>
      <c r="AI38" s="22"/>
      <c r="AJ38" s="45"/>
      <c r="AK38" s="45"/>
      <c r="AL38" s="45"/>
      <c r="AM38" s="45"/>
      <c r="AN38" s="46"/>
      <c r="AO38" s="47"/>
      <c r="AP38" s="24"/>
      <c r="AQ38" s="24"/>
      <c r="AR38" s="48"/>
      <c r="AS38" s="46"/>
      <c r="AT38" s="46"/>
      <c r="AU38" s="47"/>
      <c r="AV38" s="46"/>
      <c r="AW38" s="24"/>
      <c r="AX38" s="38"/>
    </row>
    <row r="39" spans="1:50" x14ac:dyDescent="0.2">
      <c r="A39" s="21"/>
      <c r="B39" s="43"/>
      <c r="C39" s="43"/>
      <c r="D39" s="22" t="s">
        <v>42</v>
      </c>
      <c r="E39" s="22"/>
      <c r="F39" s="22"/>
      <c r="G39" s="22"/>
      <c r="H39" s="22"/>
      <c r="I39" s="114" t="str">
        <f>_xlfn.IFNA(VLOOKUP($I$37,Facility!$A$2:$E$35, 2, FALSE), " " )</f>
        <v xml:space="preserve"> </v>
      </c>
      <c r="J39" s="115"/>
      <c r="K39" s="115"/>
      <c r="L39" s="115"/>
      <c r="M39" s="115"/>
      <c r="N39" s="115"/>
      <c r="O39" s="115"/>
      <c r="P39" s="115"/>
      <c r="Q39" s="115"/>
      <c r="R39" s="115"/>
      <c r="S39" s="115"/>
      <c r="T39" s="115"/>
      <c r="U39" s="116"/>
      <c r="V39" s="22"/>
      <c r="W39" s="22"/>
      <c r="X39" s="22"/>
      <c r="Y39" s="23"/>
      <c r="Z39" s="22"/>
      <c r="AA39" s="22"/>
      <c r="AB39" s="44"/>
      <c r="AC39" s="44"/>
      <c r="AD39" s="44"/>
      <c r="AE39" s="44"/>
      <c r="AF39" s="22"/>
      <c r="AG39" s="22"/>
      <c r="AH39" s="22"/>
      <c r="AI39" s="22"/>
      <c r="AJ39" s="45"/>
      <c r="AK39" s="45"/>
      <c r="AL39" s="45"/>
      <c r="AM39" s="45"/>
      <c r="AN39" s="46"/>
      <c r="AO39" s="47"/>
      <c r="AP39" s="24"/>
      <c r="AQ39" s="24"/>
      <c r="AR39" s="48"/>
      <c r="AS39" s="46"/>
      <c r="AT39" s="46"/>
      <c r="AU39" s="47"/>
      <c r="AV39" s="46"/>
      <c r="AW39" s="24"/>
      <c r="AX39" s="38"/>
    </row>
    <row r="40" spans="1:50" x14ac:dyDescent="0.2">
      <c r="A40" s="21"/>
      <c r="B40" s="43"/>
      <c r="C40" s="43"/>
      <c r="D40" s="22"/>
      <c r="E40" s="22"/>
      <c r="F40" s="22"/>
      <c r="G40" s="22"/>
      <c r="H40" s="22"/>
      <c r="I40" s="22"/>
      <c r="J40" s="22"/>
      <c r="K40" s="22"/>
      <c r="L40" s="22"/>
      <c r="M40" s="22"/>
      <c r="N40" s="22"/>
      <c r="O40" s="22"/>
      <c r="P40" s="22"/>
      <c r="Q40" s="22"/>
      <c r="R40" s="22"/>
      <c r="S40" s="41"/>
      <c r="T40" s="22"/>
      <c r="U40" s="22"/>
      <c r="V40" s="22"/>
      <c r="W40" s="22"/>
      <c r="X40" s="22"/>
      <c r="Y40" s="23"/>
      <c r="Z40" s="22"/>
      <c r="AA40" s="22"/>
      <c r="AB40" s="44"/>
      <c r="AC40" s="44"/>
      <c r="AD40" s="44"/>
      <c r="AE40" s="44"/>
      <c r="AF40" s="22"/>
      <c r="AG40" s="22"/>
      <c r="AH40" s="22"/>
      <c r="AI40" s="22"/>
      <c r="AJ40" s="45"/>
      <c r="AK40" s="45"/>
      <c r="AL40" s="45"/>
      <c r="AM40" s="45"/>
      <c r="AN40" s="46"/>
      <c r="AO40" s="47"/>
      <c r="AP40" s="24"/>
      <c r="AQ40" s="24"/>
      <c r="AR40" s="48"/>
      <c r="AS40" s="46"/>
      <c r="AT40" s="46"/>
      <c r="AU40" s="47"/>
      <c r="AV40" s="46"/>
      <c r="AW40" s="24"/>
      <c r="AX40" s="38"/>
    </row>
    <row r="41" spans="1:50" x14ac:dyDescent="0.2">
      <c r="A41" s="21"/>
      <c r="B41" s="43"/>
      <c r="C41" s="43"/>
      <c r="D41" s="22" t="s">
        <v>43</v>
      </c>
      <c r="E41" s="22"/>
      <c r="F41" s="120" t="str">
        <f>_xlfn.IFNA(VLOOKUP($I$37,Facility!$A$2:$E$35, 3, FALSE), " " )</f>
        <v xml:space="preserve"> </v>
      </c>
      <c r="G41" s="121"/>
      <c r="H41" s="121"/>
      <c r="I41" s="122"/>
      <c r="J41" s="22"/>
      <c r="K41" s="22" t="s">
        <v>44</v>
      </c>
      <c r="L41" s="22"/>
      <c r="M41" s="49" t="str">
        <f>_xlfn.IFNA(VLOOKUP($I$37,Facility!$A$2:$E$35, 4, FALSE), " " )</f>
        <v xml:space="preserve"> </v>
      </c>
      <c r="N41" s="22"/>
      <c r="O41" s="22" t="s">
        <v>45</v>
      </c>
      <c r="P41" s="22"/>
      <c r="Q41" s="111" t="str">
        <f>_xlfn.IFNA(VLOOKUP($I$37,Facility!$A$2:$E$35, 5, FALSE), " " )</f>
        <v xml:space="preserve"> </v>
      </c>
      <c r="R41" s="112"/>
      <c r="S41" s="41"/>
      <c r="T41" s="22"/>
      <c r="U41" s="22"/>
      <c r="V41" s="22"/>
      <c r="W41" s="22"/>
      <c r="X41" s="22"/>
      <c r="Y41" s="23"/>
      <c r="Z41" s="22"/>
      <c r="AA41" s="22"/>
      <c r="AB41" s="44"/>
      <c r="AC41" s="44"/>
      <c r="AD41" s="44"/>
      <c r="AE41" s="44"/>
      <c r="AF41" s="22"/>
      <c r="AG41" s="22"/>
      <c r="AH41" s="22"/>
      <c r="AI41" s="22"/>
      <c r="AJ41" s="45"/>
      <c r="AK41" s="45"/>
      <c r="AL41" s="45"/>
      <c r="AM41" s="45"/>
      <c r="AN41" s="46"/>
      <c r="AO41" s="47"/>
      <c r="AP41" s="24"/>
      <c r="AQ41" s="24"/>
      <c r="AR41" s="48"/>
      <c r="AS41" s="46"/>
      <c r="AT41" s="46"/>
      <c r="AU41" s="47"/>
      <c r="AV41" s="46"/>
      <c r="AW41" s="24"/>
      <c r="AX41" s="38"/>
    </row>
    <row r="42" spans="1:50" x14ac:dyDescent="0.2">
      <c r="A42" s="21"/>
      <c r="B42" s="43"/>
      <c r="C42" s="43"/>
      <c r="D42" s="22"/>
      <c r="E42" s="22"/>
      <c r="F42" s="22"/>
      <c r="G42" s="22"/>
      <c r="H42" s="22"/>
      <c r="I42" s="22"/>
      <c r="J42" s="22"/>
      <c r="K42" s="22"/>
      <c r="L42" s="22"/>
      <c r="M42" s="22"/>
      <c r="N42" s="22"/>
      <c r="O42" s="22"/>
      <c r="P42" s="22"/>
      <c r="Q42" s="22"/>
      <c r="R42" s="22"/>
      <c r="S42" s="41"/>
      <c r="T42" s="22"/>
      <c r="U42" s="22"/>
      <c r="V42" s="22"/>
      <c r="W42" s="22"/>
      <c r="X42" s="22"/>
      <c r="Y42" s="23"/>
      <c r="Z42" s="22"/>
      <c r="AA42" s="22"/>
      <c r="AB42" s="44"/>
      <c r="AC42" s="44"/>
      <c r="AD42" s="44"/>
      <c r="AE42" s="44"/>
      <c r="AF42" s="22"/>
      <c r="AG42" s="22"/>
      <c r="AH42" s="22"/>
      <c r="AI42" s="22"/>
      <c r="AJ42" s="45"/>
      <c r="AK42" s="45"/>
      <c r="AL42" s="45"/>
      <c r="AM42" s="45"/>
      <c r="AN42" s="46"/>
      <c r="AO42" s="47"/>
      <c r="AP42" s="24"/>
      <c r="AQ42" s="24"/>
      <c r="AR42" s="48"/>
      <c r="AS42" s="46"/>
      <c r="AT42" s="46"/>
      <c r="AU42" s="47"/>
      <c r="AV42" s="46"/>
      <c r="AW42" s="24"/>
      <c r="AX42" s="38"/>
    </row>
    <row r="43" spans="1:50" x14ac:dyDescent="0.2">
      <c r="A43" s="21"/>
      <c r="B43" s="43"/>
      <c r="C43" s="43"/>
      <c r="D43" s="22"/>
      <c r="E43" s="22"/>
      <c r="F43" s="22"/>
      <c r="G43" s="22"/>
      <c r="H43" s="22"/>
      <c r="I43" s="22"/>
      <c r="J43" s="22"/>
      <c r="K43" s="22"/>
      <c r="L43" s="22"/>
      <c r="M43" s="22"/>
      <c r="N43" s="22"/>
      <c r="O43" s="22"/>
      <c r="P43" s="22"/>
      <c r="Q43" s="22"/>
      <c r="R43" s="22"/>
      <c r="S43" s="41"/>
      <c r="T43" s="22"/>
      <c r="U43" s="22"/>
      <c r="V43" s="22"/>
      <c r="W43" s="22"/>
      <c r="X43" s="22"/>
      <c r="Y43" s="23"/>
      <c r="Z43" s="22"/>
      <c r="AA43" s="22"/>
      <c r="AB43" s="44"/>
      <c r="AC43" s="44"/>
      <c r="AD43" s="44"/>
      <c r="AE43" s="44"/>
      <c r="AF43" s="22"/>
      <c r="AG43" s="22"/>
      <c r="AH43" s="22"/>
      <c r="AI43" s="22"/>
      <c r="AJ43" s="45"/>
      <c r="AK43" s="45"/>
      <c r="AL43" s="45"/>
      <c r="AM43" s="45"/>
      <c r="AN43" s="46"/>
      <c r="AO43" s="47"/>
      <c r="AP43" s="24"/>
      <c r="AQ43" s="24"/>
      <c r="AR43" s="48"/>
      <c r="AS43" s="46"/>
      <c r="AT43" s="46"/>
      <c r="AU43" s="47"/>
      <c r="AV43" s="46"/>
      <c r="AW43" s="24"/>
      <c r="AX43" s="38"/>
    </row>
    <row r="44" spans="1:50" x14ac:dyDescent="0.2">
      <c r="A44" s="21"/>
      <c r="B44" s="43"/>
      <c r="C44" s="43"/>
      <c r="D44" s="22"/>
      <c r="E44" s="22"/>
      <c r="F44" s="22"/>
      <c r="G44" s="22"/>
      <c r="H44" s="22"/>
      <c r="I44" s="22"/>
      <c r="J44" s="22"/>
      <c r="K44" s="22"/>
      <c r="L44" s="22"/>
      <c r="M44" s="22"/>
      <c r="N44" s="22"/>
      <c r="O44" s="22"/>
      <c r="P44" s="22"/>
      <c r="Q44" s="22"/>
      <c r="R44" s="22"/>
      <c r="S44" s="41"/>
      <c r="T44" s="22"/>
      <c r="U44" s="22"/>
      <c r="V44" s="22"/>
      <c r="W44" s="22"/>
      <c r="X44" s="22"/>
      <c r="Y44" s="23"/>
      <c r="Z44" s="22"/>
      <c r="AA44" s="22"/>
      <c r="AB44" s="44"/>
      <c r="AC44" s="44"/>
      <c r="AD44" s="44"/>
      <c r="AE44" s="44"/>
      <c r="AF44" s="22"/>
      <c r="AG44" s="22"/>
      <c r="AH44" s="22"/>
      <c r="AI44" s="22"/>
      <c r="AJ44" s="45"/>
      <c r="AK44" s="45"/>
      <c r="AL44" s="45"/>
      <c r="AM44" s="45"/>
      <c r="AN44" s="46"/>
      <c r="AO44" s="47"/>
      <c r="AP44" s="24"/>
      <c r="AQ44" s="24"/>
      <c r="AR44" s="48"/>
      <c r="AS44" s="46"/>
      <c r="AT44" s="46"/>
      <c r="AU44" s="47"/>
      <c r="AV44" s="46"/>
      <c r="AW44" s="24"/>
      <c r="AX44" s="38"/>
    </row>
    <row r="45" spans="1:50" x14ac:dyDescent="0.2">
      <c r="A45" s="21"/>
      <c r="B45" s="43"/>
      <c r="C45" s="43"/>
      <c r="D45" s="22"/>
      <c r="E45" s="22"/>
      <c r="F45" s="22"/>
      <c r="G45" s="22"/>
      <c r="H45" s="22"/>
      <c r="I45" s="22"/>
      <c r="J45" s="22"/>
      <c r="K45" s="22"/>
      <c r="L45" s="22"/>
      <c r="M45" s="22"/>
      <c r="N45" s="22"/>
      <c r="O45" s="22"/>
      <c r="P45" s="22"/>
      <c r="Q45" s="22"/>
      <c r="R45" s="22"/>
      <c r="S45" s="41"/>
      <c r="T45" s="22"/>
      <c r="U45" s="22"/>
      <c r="V45" s="22"/>
      <c r="W45" s="22"/>
      <c r="X45" s="22"/>
      <c r="Y45" s="23"/>
      <c r="Z45" s="22"/>
      <c r="AA45" s="22"/>
      <c r="AB45" s="44"/>
      <c r="AC45" s="44"/>
      <c r="AD45" s="44"/>
      <c r="AE45" s="44"/>
      <c r="AF45" s="22"/>
      <c r="AG45" s="22"/>
      <c r="AH45" s="22"/>
      <c r="AI45" s="22"/>
      <c r="AJ45" s="45"/>
      <c r="AK45" s="45"/>
      <c r="AL45" s="45"/>
      <c r="AM45" s="45"/>
      <c r="AN45" s="46"/>
      <c r="AO45" s="47"/>
      <c r="AP45" s="24"/>
      <c r="AQ45" s="24"/>
      <c r="AR45" s="48"/>
      <c r="AS45" s="46"/>
      <c r="AT45" s="46"/>
      <c r="AU45" s="47"/>
      <c r="AV45" s="46"/>
      <c r="AW45" s="24"/>
      <c r="AX45" s="38"/>
    </row>
    <row r="46" spans="1:50" x14ac:dyDescent="0.2">
      <c r="A46" s="21"/>
      <c r="B46" s="43"/>
      <c r="C46" s="43"/>
      <c r="D46" s="22" t="s">
        <v>46</v>
      </c>
      <c r="E46" s="22"/>
      <c r="F46" s="22"/>
      <c r="G46" s="22"/>
      <c r="H46" s="22"/>
      <c r="I46" s="120"/>
      <c r="J46" s="121"/>
      <c r="K46" s="121"/>
      <c r="L46" s="121"/>
      <c r="M46" s="121"/>
      <c r="N46" s="121"/>
      <c r="O46" s="121"/>
      <c r="P46" s="121"/>
      <c r="Q46" s="121"/>
      <c r="R46" s="121"/>
      <c r="S46" s="121"/>
      <c r="T46" s="121"/>
      <c r="U46" s="122"/>
      <c r="V46" s="22"/>
      <c r="W46" s="22"/>
      <c r="X46" s="22"/>
      <c r="Y46" s="23"/>
      <c r="Z46" s="22"/>
      <c r="AA46" s="22"/>
      <c r="AB46" s="44"/>
      <c r="AC46" s="44"/>
      <c r="AD46" s="44"/>
      <c r="AE46" s="44"/>
      <c r="AF46" s="22"/>
      <c r="AG46" s="22"/>
      <c r="AH46" s="22"/>
      <c r="AI46" s="22"/>
      <c r="AJ46" s="45"/>
      <c r="AK46" s="45"/>
      <c r="AL46" s="45"/>
      <c r="AM46" s="45"/>
      <c r="AN46" s="46"/>
      <c r="AO46" s="47"/>
      <c r="AP46" s="24"/>
      <c r="AQ46" s="24"/>
      <c r="AR46" s="48"/>
      <c r="AS46" s="46"/>
      <c r="AT46" s="46"/>
      <c r="AU46" s="47"/>
      <c r="AV46" s="46"/>
      <c r="AW46" s="24"/>
      <c r="AX46" s="38"/>
    </row>
    <row r="47" spans="1:50" x14ac:dyDescent="0.2">
      <c r="A47" s="21"/>
      <c r="B47" s="43"/>
      <c r="C47" s="43"/>
      <c r="D47" s="22"/>
      <c r="E47" s="22"/>
      <c r="F47" s="22"/>
      <c r="G47" s="22"/>
      <c r="H47" s="22"/>
      <c r="I47" s="22"/>
      <c r="J47" s="22"/>
      <c r="K47" s="22"/>
      <c r="L47" s="22"/>
      <c r="M47" s="22"/>
      <c r="N47" s="22"/>
      <c r="O47" s="22"/>
      <c r="P47" s="22"/>
      <c r="Q47" s="22"/>
      <c r="R47" s="22"/>
      <c r="S47" s="41"/>
      <c r="T47" s="22"/>
      <c r="U47" s="22"/>
      <c r="V47" s="22"/>
      <c r="W47" s="22"/>
      <c r="X47" s="22"/>
      <c r="Y47" s="23"/>
      <c r="Z47" s="22"/>
      <c r="AA47" s="22"/>
      <c r="AB47" s="44"/>
      <c r="AC47" s="44"/>
      <c r="AD47" s="44"/>
      <c r="AE47" s="44"/>
      <c r="AF47" s="22"/>
      <c r="AG47" s="22"/>
      <c r="AH47" s="22"/>
      <c r="AI47" s="22"/>
      <c r="AJ47" s="45"/>
      <c r="AK47" s="45"/>
      <c r="AL47" s="45"/>
      <c r="AM47" s="45"/>
      <c r="AN47" s="46"/>
      <c r="AO47" s="47"/>
      <c r="AP47" s="24"/>
      <c r="AQ47" s="24"/>
      <c r="AR47" s="48"/>
      <c r="AS47" s="46"/>
      <c r="AT47" s="46"/>
      <c r="AU47" s="47"/>
      <c r="AV47" s="46"/>
      <c r="AW47" s="24"/>
      <c r="AX47" s="38"/>
    </row>
    <row r="48" spans="1:50" x14ac:dyDescent="0.2">
      <c r="A48" s="21"/>
      <c r="B48" s="43"/>
      <c r="C48" s="43"/>
      <c r="D48" s="22" t="s">
        <v>43</v>
      </c>
      <c r="E48" s="22"/>
      <c r="F48" s="120"/>
      <c r="G48" s="121"/>
      <c r="H48" s="121"/>
      <c r="I48" s="122"/>
      <c r="J48" s="22"/>
      <c r="K48" s="22" t="s">
        <v>44</v>
      </c>
      <c r="L48" s="22"/>
      <c r="M48" s="49"/>
      <c r="N48" s="22"/>
      <c r="O48" s="22" t="s">
        <v>45</v>
      </c>
      <c r="P48" s="22"/>
      <c r="Q48" s="111"/>
      <c r="R48" s="112"/>
      <c r="S48" s="41"/>
      <c r="T48" s="22"/>
      <c r="U48" s="22"/>
      <c r="V48" s="22"/>
      <c r="W48" s="22"/>
      <c r="X48" s="22"/>
      <c r="Y48" s="23"/>
      <c r="Z48" s="22"/>
      <c r="AA48" s="22"/>
      <c r="AB48" s="44"/>
      <c r="AC48" s="44"/>
      <c r="AD48" s="44"/>
      <c r="AE48" s="44"/>
      <c r="AF48" s="22"/>
      <c r="AG48" s="22"/>
      <c r="AH48" s="22"/>
      <c r="AI48" s="22"/>
      <c r="AJ48" s="45"/>
      <c r="AK48" s="45"/>
      <c r="AL48" s="45"/>
      <c r="AM48" s="45"/>
      <c r="AN48" s="46"/>
      <c r="AO48" s="47"/>
      <c r="AP48" s="24"/>
      <c r="AQ48" s="24"/>
      <c r="AR48" s="48"/>
      <c r="AS48" s="46"/>
      <c r="AT48" s="46"/>
      <c r="AU48" s="47"/>
      <c r="AV48" s="46"/>
      <c r="AW48" s="24"/>
      <c r="AX48" s="38"/>
    </row>
    <row r="49" spans="1:50" x14ac:dyDescent="0.2">
      <c r="A49" s="21"/>
      <c r="B49" s="43"/>
      <c r="C49" s="43"/>
      <c r="D49" s="22"/>
      <c r="E49" s="22"/>
      <c r="F49" s="22"/>
      <c r="G49" s="22"/>
      <c r="H49" s="22"/>
      <c r="I49" s="22"/>
      <c r="J49" s="22"/>
      <c r="K49" s="22"/>
      <c r="L49" s="22"/>
      <c r="M49" s="22"/>
      <c r="N49" s="22"/>
      <c r="O49" s="22"/>
      <c r="P49" s="22"/>
      <c r="Q49" s="22"/>
      <c r="R49" s="22"/>
      <c r="S49" s="41"/>
      <c r="T49" s="22"/>
      <c r="U49" s="22"/>
      <c r="V49" s="22"/>
      <c r="W49" s="22"/>
      <c r="X49" s="22"/>
      <c r="Y49" s="23"/>
      <c r="Z49" s="22"/>
      <c r="AA49" s="22"/>
      <c r="AB49" s="44"/>
      <c r="AC49" s="44"/>
      <c r="AD49" s="44"/>
      <c r="AE49" s="44"/>
      <c r="AF49" s="22"/>
      <c r="AG49" s="22"/>
      <c r="AH49" s="22"/>
      <c r="AI49" s="22"/>
      <c r="AJ49" s="45"/>
      <c r="AK49" s="45"/>
      <c r="AL49" s="45"/>
      <c r="AM49" s="45"/>
      <c r="AN49" s="46"/>
      <c r="AO49" s="47"/>
      <c r="AP49" s="24"/>
      <c r="AQ49" s="24"/>
      <c r="AR49" s="48"/>
      <c r="AS49" s="46"/>
      <c r="AT49" s="46"/>
      <c r="AU49" s="47"/>
      <c r="AV49" s="46"/>
      <c r="AW49" s="24"/>
      <c r="AX49" s="38"/>
    </row>
    <row r="50" spans="1:50" x14ac:dyDescent="0.2">
      <c r="A50" s="21"/>
      <c r="B50" s="43"/>
      <c r="C50" s="43"/>
      <c r="D50" s="22" t="s">
        <v>47</v>
      </c>
      <c r="E50" s="22"/>
      <c r="F50" s="22"/>
      <c r="G50" s="22"/>
      <c r="H50" s="120"/>
      <c r="I50" s="121"/>
      <c r="J50" s="121"/>
      <c r="K50" s="121"/>
      <c r="L50" s="121"/>
      <c r="M50" s="121"/>
      <c r="N50" s="121"/>
      <c r="O50" s="121"/>
      <c r="P50" s="121"/>
      <c r="Q50" s="121"/>
      <c r="R50" s="121"/>
      <c r="S50" s="121"/>
      <c r="T50" s="121"/>
      <c r="U50" s="122"/>
      <c r="V50" s="22"/>
      <c r="W50" s="22"/>
      <c r="X50" s="22"/>
      <c r="Y50" s="23"/>
      <c r="Z50" s="22"/>
      <c r="AA50" s="22"/>
      <c r="AB50" s="44"/>
      <c r="AC50" s="44"/>
      <c r="AD50" s="44"/>
      <c r="AE50" s="44"/>
      <c r="AF50" s="22"/>
      <c r="AG50" s="22"/>
      <c r="AH50" s="22"/>
      <c r="AI50" s="22"/>
      <c r="AJ50" s="45"/>
      <c r="AK50" s="45"/>
      <c r="AL50" s="45"/>
      <c r="AM50" s="45"/>
      <c r="AN50" s="46"/>
      <c r="AO50" s="47"/>
      <c r="AP50" s="24"/>
      <c r="AQ50" s="24"/>
      <c r="AR50" s="48"/>
      <c r="AS50" s="46"/>
      <c r="AT50" s="46"/>
      <c r="AU50" s="47"/>
      <c r="AV50" s="46"/>
      <c r="AW50" s="24"/>
      <c r="AX50" s="38"/>
    </row>
    <row r="51" spans="1:50" x14ac:dyDescent="0.2">
      <c r="A51" s="21"/>
      <c r="B51" s="43"/>
      <c r="C51" s="43"/>
      <c r="D51" s="22"/>
      <c r="E51" s="22"/>
      <c r="F51" s="22"/>
      <c r="G51" s="22"/>
      <c r="H51" s="22"/>
      <c r="I51" s="22"/>
      <c r="J51" s="22"/>
      <c r="K51" s="22"/>
      <c r="L51" s="22"/>
      <c r="M51" s="22"/>
      <c r="N51" s="22"/>
      <c r="O51" s="22"/>
      <c r="P51" s="22"/>
      <c r="Q51" s="22"/>
      <c r="R51" s="22"/>
      <c r="S51" s="41"/>
      <c r="T51" s="22"/>
      <c r="U51" s="22"/>
      <c r="V51" s="22"/>
      <c r="W51" s="22"/>
      <c r="X51" s="22"/>
      <c r="Y51" s="23"/>
      <c r="Z51" s="22"/>
      <c r="AA51" s="22"/>
      <c r="AB51" s="44"/>
      <c r="AC51" s="44"/>
      <c r="AD51" s="44"/>
      <c r="AE51" s="44"/>
      <c r="AF51" s="22"/>
      <c r="AG51" s="22"/>
      <c r="AH51" s="22"/>
      <c r="AI51" s="22"/>
      <c r="AJ51" s="45"/>
      <c r="AK51" s="45"/>
      <c r="AL51" s="45"/>
      <c r="AM51" s="45"/>
      <c r="AN51" s="50"/>
      <c r="AO51" s="47"/>
      <c r="AP51" s="50"/>
      <c r="AQ51" s="50"/>
      <c r="AR51" s="48"/>
      <c r="AS51" s="50"/>
      <c r="AT51" s="50"/>
      <c r="AU51" s="47"/>
      <c r="AV51" s="50"/>
      <c r="AW51" s="50"/>
      <c r="AX51" s="38"/>
    </row>
    <row r="52" spans="1:50" x14ac:dyDescent="0.2">
      <c r="A52" s="21"/>
      <c r="B52" s="43"/>
      <c r="C52" s="43"/>
      <c r="D52" s="22" t="s">
        <v>48</v>
      </c>
      <c r="E52" s="22"/>
      <c r="F52" s="22"/>
      <c r="G52" s="22"/>
      <c r="H52" s="24"/>
      <c r="I52" s="51"/>
      <c r="J52" s="52" t="s">
        <v>49</v>
      </c>
      <c r="K52" s="51"/>
      <c r="L52" s="52" t="s">
        <v>49</v>
      </c>
      <c r="M52" s="114"/>
      <c r="N52" s="116"/>
      <c r="O52" s="22"/>
      <c r="P52" s="22" t="s">
        <v>50</v>
      </c>
      <c r="Q52" s="22"/>
      <c r="R52" s="132"/>
      <c r="S52" s="133"/>
      <c r="T52" s="22"/>
      <c r="U52" s="22"/>
      <c r="V52" s="22"/>
      <c r="W52" s="22"/>
      <c r="X52" s="22"/>
      <c r="Y52" s="23"/>
      <c r="Z52" s="22"/>
      <c r="AA52" s="22"/>
      <c r="AB52" s="44"/>
      <c r="AC52" s="44"/>
      <c r="AD52" s="44"/>
      <c r="AE52" s="44"/>
      <c r="AF52" s="22"/>
      <c r="AG52" s="22"/>
      <c r="AH52" s="22"/>
      <c r="AI52" s="22"/>
      <c r="AJ52" s="45"/>
      <c r="AK52" s="45"/>
      <c r="AL52" s="45"/>
      <c r="AM52" s="45"/>
      <c r="AN52" s="46"/>
      <c r="AO52" s="47"/>
      <c r="AP52" s="24"/>
      <c r="AQ52" s="24"/>
      <c r="AR52" s="48"/>
      <c r="AS52" s="46"/>
      <c r="AT52" s="46"/>
      <c r="AU52" s="47"/>
      <c r="AV52" s="46"/>
      <c r="AW52" s="24"/>
      <c r="AX52" s="38"/>
    </row>
    <row r="53" spans="1:50" x14ac:dyDescent="0.2">
      <c r="A53" s="21"/>
      <c r="B53" s="43"/>
      <c r="C53" s="43"/>
      <c r="D53" s="22"/>
      <c r="E53" s="22"/>
      <c r="F53" s="22"/>
      <c r="G53" s="22"/>
      <c r="H53" s="22"/>
      <c r="I53" s="22"/>
      <c r="J53" s="22"/>
      <c r="K53" s="22"/>
      <c r="L53" s="22"/>
      <c r="M53" s="22"/>
      <c r="N53" s="22"/>
      <c r="O53" s="22"/>
      <c r="P53" s="22"/>
      <c r="Q53" s="22"/>
      <c r="R53" s="22"/>
      <c r="S53" s="41"/>
      <c r="T53" s="22"/>
      <c r="U53" s="22"/>
      <c r="V53" s="22"/>
      <c r="W53" s="22"/>
      <c r="X53" s="22"/>
      <c r="Y53" s="23"/>
      <c r="Z53" s="22"/>
      <c r="AA53" s="22"/>
      <c r="AB53" s="44"/>
      <c r="AC53" s="44"/>
      <c r="AD53" s="44"/>
      <c r="AE53" s="44"/>
      <c r="AF53" s="22"/>
      <c r="AG53" s="22"/>
      <c r="AH53" s="22"/>
      <c r="AI53" s="22"/>
      <c r="AJ53" s="45"/>
      <c r="AK53" s="45"/>
      <c r="AL53" s="45"/>
      <c r="AM53" s="45"/>
      <c r="AN53" s="46"/>
      <c r="AO53" s="47"/>
      <c r="AP53" s="24"/>
      <c r="AQ53" s="24"/>
      <c r="AR53" s="46"/>
      <c r="AS53" s="46"/>
      <c r="AT53" s="46"/>
      <c r="AU53" s="47"/>
      <c r="AV53" s="46"/>
      <c r="AW53" s="24"/>
      <c r="AX53" s="53"/>
    </row>
    <row r="54" spans="1:50" x14ac:dyDescent="0.2">
      <c r="A54" s="21"/>
      <c r="B54" s="43"/>
      <c r="C54" s="43"/>
      <c r="D54" s="22" t="s">
        <v>51</v>
      </c>
      <c r="E54" s="22"/>
      <c r="F54" s="22"/>
      <c r="G54" s="22"/>
      <c r="H54" s="22"/>
      <c r="I54" s="120"/>
      <c r="J54" s="121"/>
      <c r="K54" s="121"/>
      <c r="L54" s="121"/>
      <c r="M54" s="121"/>
      <c r="N54" s="121"/>
      <c r="O54" s="121"/>
      <c r="P54" s="121"/>
      <c r="Q54" s="121"/>
      <c r="R54" s="121"/>
      <c r="S54" s="121"/>
      <c r="T54" s="121"/>
      <c r="U54" s="122"/>
      <c r="V54" s="22"/>
      <c r="W54" s="22"/>
      <c r="X54" s="22"/>
      <c r="Y54" s="23"/>
      <c r="Z54" s="22"/>
      <c r="AA54" s="22"/>
      <c r="AB54" s="44"/>
      <c r="AC54" s="44"/>
      <c r="AD54" s="44"/>
      <c r="AE54" s="44"/>
      <c r="AF54" s="22"/>
      <c r="AG54" s="22"/>
      <c r="AH54" s="22"/>
      <c r="AI54" s="22"/>
      <c r="AJ54" s="45"/>
      <c r="AK54" s="45"/>
      <c r="AL54" s="45"/>
      <c r="AM54" s="45"/>
      <c r="AN54" s="46"/>
      <c r="AO54" s="47"/>
      <c r="AP54" s="24"/>
      <c r="AQ54" s="24"/>
      <c r="AR54" s="46"/>
      <c r="AS54" s="46"/>
      <c r="AT54" s="46"/>
      <c r="AU54" s="47"/>
      <c r="AV54" s="46"/>
      <c r="AW54" s="24"/>
      <c r="AX54" s="53"/>
    </row>
    <row r="55" spans="1:50" x14ac:dyDescent="0.2">
      <c r="A55" s="21"/>
      <c r="B55" s="22"/>
      <c r="C55" s="22"/>
      <c r="D55" s="22"/>
      <c r="E55" s="22"/>
      <c r="F55" s="22"/>
      <c r="G55" s="22"/>
      <c r="H55" s="22"/>
      <c r="I55" s="22"/>
      <c r="J55" s="22"/>
      <c r="K55" s="22"/>
      <c r="L55" s="22"/>
      <c r="M55" s="22"/>
      <c r="N55" s="22"/>
      <c r="O55" s="22"/>
      <c r="P55" s="22"/>
      <c r="Q55" s="41"/>
      <c r="R55" s="22"/>
      <c r="S55" s="22"/>
      <c r="T55" s="22"/>
      <c r="U55" s="22"/>
      <c r="V55" s="22"/>
      <c r="W55" s="22"/>
      <c r="X55" s="22"/>
      <c r="Y55" s="23"/>
      <c r="Z55" s="22"/>
      <c r="AA55" s="22"/>
      <c r="AB55" s="44"/>
      <c r="AC55" s="44"/>
      <c r="AD55" s="44"/>
      <c r="AE55" s="44"/>
      <c r="AF55" s="22"/>
      <c r="AG55" s="22"/>
      <c r="AH55" s="22"/>
      <c r="AI55" s="22"/>
      <c r="AJ55" s="45"/>
      <c r="AK55" s="45"/>
      <c r="AL55" s="45"/>
      <c r="AM55" s="45"/>
      <c r="AN55" s="46"/>
      <c r="AO55" s="47"/>
      <c r="AP55" s="24"/>
      <c r="AQ55" s="24"/>
      <c r="AR55" s="46"/>
      <c r="AS55" s="46"/>
      <c r="AT55" s="46"/>
      <c r="AU55" s="47"/>
      <c r="AV55" s="46"/>
      <c r="AW55" s="24"/>
      <c r="AX55" s="53"/>
    </row>
    <row r="56" spans="1:50" x14ac:dyDescent="0.2">
      <c r="A56" s="21"/>
      <c r="B56" s="22"/>
      <c r="C56" s="22"/>
      <c r="D56" s="22"/>
      <c r="E56" s="22"/>
      <c r="F56" s="22"/>
      <c r="G56" s="22"/>
      <c r="H56" s="22"/>
      <c r="I56" s="22"/>
      <c r="J56" s="22"/>
      <c r="K56" s="22"/>
      <c r="L56" s="22"/>
      <c r="M56" s="22"/>
      <c r="N56" s="22"/>
      <c r="O56" s="22"/>
      <c r="P56" s="22"/>
      <c r="Q56" s="41"/>
      <c r="R56" s="22"/>
      <c r="S56" s="22"/>
      <c r="T56" s="22"/>
      <c r="U56" s="22"/>
      <c r="V56" s="22"/>
      <c r="W56" s="22"/>
      <c r="X56" s="22"/>
      <c r="Y56" s="23"/>
      <c r="Z56" s="22"/>
      <c r="AA56" s="22"/>
      <c r="AB56" s="44"/>
      <c r="AC56" s="44"/>
      <c r="AD56" s="44"/>
      <c r="AE56" s="44"/>
      <c r="AF56" s="22"/>
      <c r="AG56" s="22"/>
      <c r="AH56" s="22"/>
      <c r="AI56" s="22"/>
      <c r="AJ56" s="45"/>
      <c r="AK56" s="45"/>
      <c r="AL56" s="45"/>
      <c r="AM56" s="45"/>
      <c r="AN56" s="46"/>
      <c r="AO56" s="47"/>
      <c r="AP56" s="24"/>
      <c r="AQ56" s="24"/>
      <c r="AR56" s="46"/>
      <c r="AS56" s="46"/>
      <c r="AT56" s="46"/>
      <c r="AU56" s="47"/>
      <c r="AV56" s="46"/>
      <c r="AW56" s="24"/>
      <c r="AX56" s="53"/>
    </row>
    <row r="57" spans="1:50" x14ac:dyDescent="0.2">
      <c r="A57" s="54" t="s">
        <v>52</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6"/>
      <c r="AC57" s="56"/>
      <c r="AD57" s="56"/>
      <c r="AE57" s="56"/>
      <c r="AF57" s="57"/>
      <c r="AG57" s="57"/>
      <c r="AH57" s="57"/>
      <c r="AI57" s="57"/>
      <c r="AJ57" s="58"/>
      <c r="AK57" s="58"/>
      <c r="AL57" s="58"/>
      <c r="AM57" s="58"/>
      <c r="AN57" s="59"/>
      <c r="AO57" s="60"/>
      <c r="AP57" s="61"/>
      <c r="AQ57" s="61"/>
      <c r="AR57" s="59"/>
      <c r="AS57" s="59"/>
      <c r="AT57" s="59"/>
      <c r="AU57" s="60"/>
      <c r="AV57" s="59"/>
      <c r="AW57" s="61"/>
      <c r="AX57" s="62"/>
    </row>
    <row r="58" spans="1:50" x14ac:dyDescent="0.2">
      <c r="A58" s="123"/>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5"/>
    </row>
    <row r="59" spans="1:50" x14ac:dyDescent="0.2">
      <c r="A59" s="126"/>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row>
    <row r="60" spans="1:50" x14ac:dyDescent="0.2">
      <c r="A60" s="126"/>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8"/>
    </row>
    <row r="61" spans="1:50" x14ac:dyDescent="0.2">
      <c r="A61" s="126"/>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8"/>
    </row>
    <row r="62" spans="1:50" x14ac:dyDescent="0.2">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8"/>
    </row>
    <row r="63" spans="1:50" x14ac:dyDescent="0.2">
      <c r="A63" s="129"/>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x14ac:dyDescent="0.2">
      <c r="A64" s="63"/>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row>
    <row r="65" spans="1:53" x14ac:dyDescent="0.2">
      <c r="A65" s="67"/>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9"/>
    </row>
    <row r="66" spans="1:53" x14ac:dyDescent="0.2">
      <c r="A66" s="68"/>
      <c r="B66" s="69"/>
      <c r="C66" s="70" t="s">
        <v>53</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71"/>
      <c r="AF66" s="71"/>
      <c r="AG66" s="71"/>
      <c r="AH66" s="71"/>
      <c r="AI66" s="71"/>
      <c r="AJ66" s="71"/>
      <c r="AK66" s="69"/>
      <c r="AL66" s="69"/>
      <c r="AM66" s="69"/>
      <c r="AN66" s="69"/>
      <c r="AO66" s="69"/>
      <c r="AP66" s="69"/>
      <c r="AQ66" s="69"/>
      <c r="AR66" s="69"/>
      <c r="AS66" s="69"/>
      <c r="AT66" s="69"/>
      <c r="AU66" s="69"/>
      <c r="AV66" s="69"/>
      <c r="AW66" s="69"/>
      <c r="AX66" s="72"/>
    </row>
    <row r="67" spans="1:53" x14ac:dyDescent="0.2">
      <c r="A67" s="67"/>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9"/>
    </row>
    <row r="68" spans="1:53" ht="13.5" thickBot="1" x14ac:dyDescent="0.25">
      <c r="A68" s="67"/>
      <c r="B68" s="73"/>
      <c r="C68" s="118"/>
      <c r="D68" s="118"/>
      <c r="E68" s="118"/>
      <c r="F68" s="118"/>
      <c r="G68" s="118"/>
      <c r="H68" s="118"/>
      <c r="I68" s="118"/>
      <c r="J68" s="118"/>
      <c r="K68" s="118"/>
      <c r="L68" s="118"/>
      <c r="M68" s="24"/>
      <c r="N68" s="24"/>
      <c r="O68" s="118"/>
      <c r="P68" s="118"/>
      <c r="Q68" s="118"/>
      <c r="R68" s="118"/>
      <c r="S68" s="118"/>
      <c r="T68" s="118"/>
      <c r="U68" s="118"/>
      <c r="V68" s="118"/>
      <c r="W68" s="118"/>
      <c r="X68" s="118"/>
      <c r="Y68" s="118"/>
      <c r="Z68" s="69"/>
      <c r="AA68" s="119" t="str">
        <f>CONCATENATE(K21,"/",O21,"/",S21)</f>
        <v>//</v>
      </c>
      <c r="AB68" s="119"/>
      <c r="AC68" s="119"/>
      <c r="AD68" s="119"/>
      <c r="AE68" s="69"/>
      <c r="AF68" s="69"/>
      <c r="AG68" s="69"/>
      <c r="AH68" s="69"/>
      <c r="AI68" s="69"/>
      <c r="AJ68" s="69"/>
      <c r="AK68" s="69"/>
      <c r="AL68" s="69"/>
      <c r="AM68" s="69"/>
      <c r="AN68" s="69"/>
      <c r="AO68" s="69"/>
      <c r="AP68" s="69"/>
      <c r="AQ68" s="24"/>
      <c r="AR68" s="24"/>
      <c r="AS68" s="24"/>
      <c r="AT68" s="24"/>
      <c r="AU68" s="24"/>
      <c r="AV68" s="24"/>
      <c r="AW68" s="24"/>
      <c r="AX68" s="29"/>
    </row>
    <row r="69" spans="1:53" s="25" customFormat="1" x14ac:dyDescent="0.2">
      <c r="A69" s="21"/>
      <c r="B69" s="22"/>
      <c r="C69" s="22" t="s">
        <v>54</v>
      </c>
      <c r="D69" s="22"/>
      <c r="E69" s="22"/>
      <c r="F69" s="22"/>
      <c r="G69" s="22"/>
      <c r="H69" s="22"/>
      <c r="I69" s="22"/>
      <c r="J69" s="22"/>
      <c r="K69" s="22"/>
      <c r="L69" s="22"/>
      <c r="M69" s="22"/>
      <c r="N69" s="22"/>
      <c r="O69" s="22" t="s">
        <v>55</v>
      </c>
      <c r="P69" s="22"/>
      <c r="Q69" s="22"/>
      <c r="R69" s="22"/>
      <c r="S69" s="22"/>
      <c r="T69" s="22"/>
      <c r="U69" s="22"/>
      <c r="V69" s="22"/>
      <c r="W69" s="22"/>
      <c r="X69" s="22"/>
      <c r="Y69" s="22"/>
      <c r="Z69" s="22"/>
      <c r="AA69" s="22" t="s">
        <v>56</v>
      </c>
      <c r="AB69" s="22"/>
      <c r="AC69" s="22"/>
      <c r="AD69" s="22"/>
      <c r="AE69" s="22"/>
      <c r="AF69" s="22"/>
      <c r="AG69" s="22"/>
      <c r="AH69" s="22"/>
      <c r="AI69" s="22"/>
      <c r="AJ69" s="22"/>
      <c r="AK69" s="22"/>
      <c r="AL69" s="22"/>
      <c r="AM69" s="22"/>
      <c r="AN69" s="22"/>
      <c r="AO69" s="22"/>
      <c r="AP69" s="22"/>
      <c r="AQ69" s="22"/>
      <c r="AR69" s="22"/>
      <c r="AS69" s="22"/>
      <c r="AT69" s="22"/>
      <c r="AU69" s="22"/>
      <c r="AV69" s="22"/>
      <c r="AW69" s="22"/>
      <c r="AX69" s="23"/>
      <c r="AZ69" s="89"/>
      <c r="BA69" s="89"/>
    </row>
    <row r="70" spans="1:53" ht="13.5" thickBot="1" x14ac:dyDescent="0.25">
      <c r="A70" s="74"/>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6"/>
    </row>
  </sheetData>
  <sheetProtection algorithmName="SHA-512" hashValue="O9Z0BsFvtdnVx/y1a2Fe3qZ6VRHPbonuZzm88qXAQjcjwzOhQBew2XU7RrZH7qIHQDKVqoqJ3m9zbyRFPhkgIA==" saltValue="BmLuSF7unswl2ygxqJ15xg==" spinCount="100000" sheet="1" selectLockedCells="1"/>
  <mergeCells count="31">
    <mergeCell ref="A3:H3"/>
    <mergeCell ref="A11:AX12"/>
    <mergeCell ref="A13:Y14"/>
    <mergeCell ref="Z13:AX14"/>
    <mergeCell ref="G17:U17"/>
    <mergeCell ref="AS6:AX6"/>
    <mergeCell ref="AO8:AX8"/>
    <mergeCell ref="A9:AX9"/>
    <mergeCell ref="A10:AX10"/>
    <mergeCell ref="AP7:AX7"/>
    <mergeCell ref="C68:L68"/>
    <mergeCell ref="O68:Y68"/>
    <mergeCell ref="AA68:AD68"/>
    <mergeCell ref="I37:U37"/>
    <mergeCell ref="F41:I41"/>
    <mergeCell ref="H50:U50"/>
    <mergeCell ref="Q41:R41"/>
    <mergeCell ref="A58:AX63"/>
    <mergeCell ref="M52:N52"/>
    <mergeCell ref="R52:S52"/>
    <mergeCell ref="I54:U54"/>
    <mergeCell ref="Q48:R48"/>
    <mergeCell ref="F48:I48"/>
    <mergeCell ref="I46:U46"/>
    <mergeCell ref="AB19:AW21"/>
    <mergeCell ref="S19:T19"/>
    <mergeCell ref="S21:T21"/>
    <mergeCell ref="AB25:AW26"/>
    <mergeCell ref="I39:U39"/>
    <mergeCell ref="B25:W27"/>
    <mergeCell ref="AB32:AW33"/>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xWindow="429" yWindow="649" count="11">
    <dataValidation allowBlank="1" showInputMessage="1" showErrorMessage="1" error="Enter a 1 digit number from 0 to 9." sqref="AR37:AR57 AX26:AX57" xr:uid="{00000000-0002-0000-0000-000000000000}"/>
    <dataValidation type="textLength" allowBlank="1" showInputMessage="1" showErrorMessage="1" sqref="M52" xr:uid="{00000000-0002-0000-0000-000001000000}">
      <formula1>4</formula1>
      <formula2>4</formula2>
    </dataValidation>
    <dataValidation type="textLength" allowBlank="1" showInputMessage="1" showErrorMessage="1" sqref="K52 I52" xr:uid="{00000000-0002-0000-0000-000002000000}">
      <formula1>3</formula1>
      <formula2>3</formula2>
    </dataValidation>
    <dataValidation type="textLength" allowBlank="1" showInputMessage="1" showErrorMessage="1" sqref="Q41 Q48" xr:uid="{00000000-0002-0000-0000-000003000000}">
      <formula1>5</formula1>
      <formula2>5</formula2>
    </dataValidation>
    <dataValidation type="whole" allowBlank="1" showInputMessage="1" showErrorMessage="1" error="Enter a 1 digit number from 0 to 9." sqref="AN37:AN57 AP37:AQ57 AS37:AT57 AV37:AW57" xr:uid="{00000000-0002-0000-0000-000004000000}">
      <formula1>0</formula1>
      <formula2>9</formula2>
    </dataValidation>
    <dataValidation type="textLength" allowBlank="1" showInputMessage="1" showErrorMessage="1" sqref="M41 M48" xr:uid="{00000000-0002-0000-0000-000005000000}">
      <formula1>2</formula1>
      <formula2>2</formula2>
    </dataValidation>
    <dataValidation type="whole" allowBlank="1" showInputMessage="1" showErrorMessage="1" error="Please enter the current year." sqref="S21:T21 S19" xr:uid="{00000000-0002-0000-0000-000006000000}">
      <formula1>2010</formula1>
      <formula2>2030</formula2>
    </dataValidation>
    <dataValidation type="textLength" allowBlank="1" showInputMessage="1" showErrorMessage="1" error="Please enter a two digit number to represent the month (i.e., January should be 01)." sqref="K21" xr:uid="{00000000-0002-0000-0000-000007000000}">
      <formula1>2</formula1>
      <formula2>2</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whole" allowBlank="1" showInputMessage="1" showErrorMessage="1" sqref="P19" xr:uid="{00000000-0002-0000-0000-000009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A000000}">
      <formula1>2</formula1>
      <formula2>2</formula2>
    </dataValidation>
  </dataValidations>
  <hyperlinks>
    <hyperlink ref="AI29" r:id="rId1" xr:uid="{88FDC4AD-91AF-4AB2-8263-ABEA9CA51DAA}"/>
    <hyperlink ref="AO8" r:id="rId2" xr:uid="{4FEB449D-29B2-4885-87E4-635890FC4463}"/>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3</xdr:col>
                    <xdr:colOff>28575</xdr:colOff>
                    <xdr:row>28</xdr:row>
                    <xdr:rowOff>9525</xdr:rowOff>
                  </from>
                  <to>
                    <xdr:col>10</xdr:col>
                    <xdr:colOff>142875</xdr:colOff>
                    <xdr:row>29</xdr:row>
                    <xdr:rowOff>104775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14</xdr:col>
                    <xdr:colOff>19050</xdr:colOff>
                    <xdr:row>31</xdr:row>
                    <xdr:rowOff>0</xdr:rowOff>
                  </from>
                  <to>
                    <xdr:col>19</xdr:col>
                    <xdr:colOff>66675</xdr:colOff>
                    <xdr:row>32</xdr:row>
                    <xdr:rowOff>66675</xdr:rowOff>
                  </to>
                </anchor>
              </controlPr>
            </control>
          </mc:Choice>
        </mc:AlternateContent>
        <mc:AlternateContent xmlns:mc="http://schemas.openxmlformats.org/markup-compatibility/2006">
          <mc:Choice Requires="x14">
            <control shapeId="5124" r:id="rId8" name="Check Box 4">
              <controlPr defaultSize="0" autoFill="0" autoLine="0" autoPict="0">
                <anchor>
                  <from>
                    <xdr:col>26</xdr:col>
                    <xdr:colOff>161925</xdr:colOff>
                    <xdr:row>15</xdr:row>
                    <xdr:rowOff>38100</xdr:rowOff>
                  </from>
                  <to>
                    <xdr:col>41</xdr:col>
                    <xdr:colOff>85725</xdr:colOff>
                    <xdr:row>17</xdr:row>
                    <xdr:rowOff>19050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14</xdr:col>
                    <xdr:colOff>19050</xdr:colOff>
                    <xdr:row>32</xdr:row>
                    <xdr:rowOff>104775</xdr:rowOff>
                  </from>
                  <to>
                    <xdr:col>21</xdr:col>
                    <xdr:colOff>142875</xdr:colOff>
                    <xdr:row>34</xdr:row>
                    <xdr:rowOff>47625</xdr:rowOff>
                  </to>
                </anchor>
              </controlPr>
            </control>
          </mc:Choice>
        </mc:AlternateContent>
        <mc:AlternateContent xmlns:mc="http://schemas.openxmlformats.org/markup-compatibility/2006">
          <mc:Choice Requires="x14">
            <control shapeId="5126" r:id="rId10" name="Check Box 6">
              <controlPr locked="0" defaultSize="0" autoFill="0" autoLine="0" autoPict="0">
                <anchor moveWithCells="1">
                  <from>
                    <xdr:col>3</xdr:col>
                    <xdr:colOff>123825</xdr:colOff>
                    <xdr:row>42</xdr:row>
                    <xdr:rowOff>47625</xdr:rowOff>
                  </from>
                  <to>
                    <xdr:col>21</xdr:col>
                    <xdr:colOff>180975</xdr:colOff>
                    <xdr:row>44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9" yWindow="649" count="2">
        <x14:dataValidation type="list" allowBlank="1" showInputMessage="1" showErrorMessage="1" xr:uid="{10F87E3E-A30A-4D86-9E3F-BD22610BDA1F}">
          <x14:formula1>
            <xm:f>Facility!$A$38:$A$61</xm:f>
          </x14:formula1>
          <xm:sqref>G17:U17</xm:sqref>
        </x14:dataValidation>
        <x14:dataValidation type="list" allowBlank="1" showInputMessage="1" showErrorMessage="1" xr:uid="{00000000-0002-0000-0000-00000B000000}">
          <x14:formula1>
            <xm:f>Facility!$A$2:$A$34</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80"/>
  <sheetViews>
    <sheetView zoomScaleNormal="100" workbookViewId="0">
      <selection activeCell="R32" sqref="R32:U32"/>
    </sheetView>
  </sheetViews>
  <sheetFormatPr defaultColWidth="9.140625" defaultRowHeight="12.75" x14ac:dyDescent="0.2"/>
  <cols>
    <col min="1" max="1" width="5.7109375" customWidth="1"/>
    <col min="2" max="16" width="4" customWidth="1"/>
    <col min="17" max="17" width="10" customWidth="1"/>
    <col min="18" max="25" width="4" customWidth="1"/>
    <col min="26" max="26" width="2.7109375" customWidth="1"/>
    <col min="27" max="27" width="9.140625" style="90" customWidth="1"/>
    <col min="28" max="16384" width="9.140625" style="90"/>
  </cols>
  <sheetData>
    <row r="1" spans="1:26" ht="12.75" customHeight="1" x14ac:dyDescent="0.2">
      <c r="A1" s="179" t="s">
        <v>57</v>
      </c>
      <c r="B1" s="180"/>
      <c r="C1" s="180"/>
      <c r="D1" s="180"/>
      <c r="E1" s="180"/>
      <c r="F1" s="180"/>
      <c r="G1" s="180"/>
      <c r="H1" s="180"/>
      <c r="I1" s="180"/>
      <c r="J1" s="180"/>
      <c r="K1" s="180"/>
      <c r="L1" s="180"/>
      <c r="M1" s="180"/>
      <c r="N1" s="180"/>
      <c r="O1" s="180"/>
      <c r="P1" s="180"/>
      <c r="Q1" s="180"/>
      <c r="R1" s="180"/>
      <c r="S1" s="180"/>
      <c r="T1" s="180"/>
      <c r="U1" s="180"/>
      <c r="V1" s="180"/>
      <c r="W1" s="180"/>
      <c r="X1" s="180"/>
      <c r="Y1" s="181"/>
    </row>
    <row r="2" spans="1:26" ht="13.5" customHeight="1" thickBot="1" x14ac:dyDescent="0.25">
      <c r="A2" s="182"/>
      <c r="B2" s="183"/>
      <c r="C2" s="183"/>
      <c r="D2" s="183"/>
      <c r="E2" s="183"/>
      <c r="F2" s="183"/>
      <c r="G2" s="183"/>
      <c r="H2" s="183"/>
      <c r="I2" s="183"/>
      <c r="J2" s="183"/>
      <c r="K2" s="183"/>
      <c r="L2" s="183"/>
      <c r="M2" s="183"/>
      <c r="N2" s="183"/>
      <c r="O2" s="183"/>
      <c r="P2" s="183"/>
      <c r="Q2" s="183"/>
      <c r="R2" s="183"/>
      <c r="S2" s="183"/>
      <c r="T2" s="183"/>
      <c r="U2" s="183"/>
      <c r="V2" s="183"/>
      <c r="W2" s="183"/>
      <c r="X2" s="183"/>
      <c r="Y2" s="184"/>
    </row>
    <row r="3" spans="1:26" x14ac:dyDescent="0.2">
      <c r="A3" s="9"/>
      <c r="B3" s="10"/>
      <c r="C3" s="10"/>
      <c r="D3" s="10"/>
      <c r="E3" s="10"/>
      <c r="F3" s="10"/>
      <c r="G3" s="10"/>
      <c r="H3" s="10"/>
      <c r="I3" s="10"/>
      <c r="J3" s="10"/>
      <c r="K3" s="10"/>
      <c r="L3" s="10"/>
      <c r="M3" s="10"/>
      <c r="N3" s="10"/>
      <c r="O3" s="10"/>
      <c r="P3" s="10"/>
      <c r="Q3" s="10"/>
      <c r="R3" s="10"/>
      <c r="S3" s="10"/>
      <c r="T3" s="10"/>
      <c r="U3" s="10"/>
      <c r="V3" s="10"/>
      <c r="W3" s="10"/>
      <c r="X3" s="10"/>
      <c r="Y3" s="11"/>
    </row>
    <row r="4" spans="1:26" x14ac:dyDescent="0.2">
      <c r="A4" s="12"/>
      <c r="B4" s="13"/>
      <c r="C4" s="13"/>
      <c r="D4" s="13"/>
      <c r="E4" s="13"/>
      <c r="F4" s="13"/>
      <c r="G4" s="13"/>
      <c r="H4" s="13"/>
      <c r="I4" s="13"/>
      <c r="J4" s="13"/>
      <c r="K4" s="13"/>
      <c r="L4" s="13"/>
      <c r="M4" s="13"/>
      <c r="N4" s="13"/>
      <c r="O4" s="13"/>
      <c r="P4" s="13"/>
      <c r="Q4" s="13"/>
      <c r="R4" s="13"/>
      <c r="S4" s="13"/>
      <c r="T4" s="13"/>
      <c r="U4" s="13"/>
      <c r="V4" s="13"/>
      <c r="W4" s="13"/>
      <c r="X4" s="13"/>
      <c r="Y4" s="14"/>
    </row>
    <row r="5" spans="1:26" x14ac:dyDescent="0.2">
      <c r="A5" s="209"/>
      <c r="B5" s="210"/>
      <c r="C5" s="210"/>
      <c r="D5" s="210"/>
      <c r="E5" s="210"/>
      <c r="F5" s="210"/>
      <c r="G5" s="210"/>
      <c r="H5" s="210"/>
      <c r="I5" s="13"/>
      <c r="J5" s="13"/>
      <c r="K5" s="13"/>
      <c r="L5" s="13"/>
      <c r="M5" s="13"/>
      <c r="N5" s="13"/>
      <c r="O5" s="13"/>
      <c r="P5" s="13"/>
      <c r="Q5" s="13"/>
      <c r="R5" s="13"/>
      <c r="S5" s="13"/>
      <c r="T5" s="13"/>
      <c r="U5" s="13"/>
      <c r="V5" s="13"/>
      <c r="W5" s="13"/>
      <c r="X5" s="13"/>
      <c r="Y5" s="14"/>
    </row>
    <row r="6" spans="1:26" x14ac:dyDescent="0.2">
      <c r="A6" s="12"/>
      <c r="B6" s="13"/>
      <c r="C6" s="13"/>
      <c r="D6" s="13"/>
      <c r="E6" s="13"/>
      <c r="F6" s="13"/>
      <c r="G6" s="13"/>
      <c r="H6" s="13"/>
      <c r="I6" s="13"/>
      <c r="J6" s="13"/>
      <c r="K6" s="13"/>
      <c r="L6" s="13"/>
      <c r="M6" s="13"/>
      <c r="N6" s="13"/>
      <c r="O6" s="13"/>
      <c r="P6" s="13"/>
      <c r="Q6" s="13"/>
      <c r="R6" s="13"/>
      <c r="S6" s="13"/>
      <c r="T6" s="13"/>
      <c r="U6" s="13"/>
      <c r="V6" s="13"/>
      <c r="W6" s="13"/>
      <c r="X6" s="13"/>
      <c r="Y6" s="14"/>
    </row>
    <row r="7" spans="1:26" x14ac:dyDescent="0.2">
      <c r="A7" s="12"/>
      <c r="B7" s="13"/>
      <c r="C7" s="13"/>
      <c r="D7" s="13"/>
      <c r="E7" s="13"/>
      <c r="F7" s="13"/>
      <c r="G7" s="13"/>
      <c r="H7" s="13"/>
      <c r="I7" s="13"/>
      <c r="J7" s="13"/>
      <c r="K7" s="13"/>
      <c r="L7" s="13"/>
      <c r="M7" s="13"/>
      <c r="N7" s="13"/>
      <c r="O7" s="13"/>
      <c r="P7" s="13"/>
      <c r="Q7" s="13"/>
      <c r="R7" s="13"/>
      <c r="S7" s="13"/>
      <c r="T7" s="13"/>
      <c r="U7" s="13"/>
      <c r="V7" s="13"/>
      <c r="W7" s="13"/>
      <c r="X7" s="13"/>
      <c r="Y7" s="14"/>
    </row>
    <row r="8" spans="1:26" x14ac:dyDescent="0.2">
      <c r="A8" s="12"/>
      <c r="B8" s="13"/>
      <c r="C8" s="13"/>
      <c r="D8" s="13"/>
      <c r="E8" s="13"/>
      <c r="F8" s="13"/>
      <c r="G8" s="13"/>
      <c r="H8" s="13"/>
      <c r="I8" s="13"/>
      <c r="J8" s="13"/>
      <c r="K8" s="13"/>
      <c r="L8" s="13"/>
      <c r="M8" s="13"/>
      <c r="N8" s="13"/>
      <c r="O8" s="2"/>
      <c r="P8" s="2"/>
      <c r="Q8" s="204" t="s">
        <v>5</v>
      </c>
      <c r="R8" s="204"/>
      <c r="S8" s="204"/>
      <c r="T8" s="204"/>
      <c r="U8" s="204"/>
      <c r="V8" s="204"/>
      <c r="W8" s="204"/>
      <c r="X8" s="204"/>
      <c r="Y8" s="205"/>
      <c r="Z8" s="7"/>
    </row>
    <row r="9" spans="1:26" x14ac:dyDescent="0.2">
      <c r="A9" s="12"/>
      <c r="B9" s="13"/>
      <c r="C9" s="13"/>
      <c r="D9" s="13"/>
      <c r="E9" s="13"/>
      <c r="F9" s="13"/>
      <c r="G9" s="13"/>
      <c r="H9" s="13"/>
      <c r="I9" s="13"/>
      <c r="J9" s="13"/>
      <c r="K9" s="13"/>
      <c r="L9" s="13"/>
      <c r="M9" s="13"/>
      <c r="N9" s="13"/>
      <c r="O9" s="2"/>
      <c r="P9" s="204" t="s">
        <v>7</v>
      </c>
      <c r="Q9" s="204"/>
      <c r="R9" s="204"/>
      <c r="S9" s="204"/>
      <c r="T9" s="204"/>
      <c r="U9" s="204"/>
      <c r="V9" s="204"/>
      <c r="W9" s="204"/>
      <c r="X9" s="204"/>
      <c r="Y9" s="205"/>
      <c r="Z9" s="7"/>
    </row>
    <row r="10" spans="1:26" x14ac:dyDescent="0.2">
      <c r="A10" s="12"/>
      <c r="B10" s="13"/>
      <c r="C10" s="13"/>
      <c r="D10" s="13"/>
      <c r="E10" s="13"/>
      <c r="F10" s="13"/>
      <c r="G10" s="13"/>
      <c r="H10" s="13"/>
      <c r="I10" s="13"/>
      <c r="J10" s="13"/>
      <c r="K10" s="13"/>
      <c r="L10" s="13"/>
      <c r="M10" s="13"/>
      <c r="N10" s="13"/>
      <c r="O10" s="150" t="s">
        <v>365</v>
      </c>
      <c r="P10" s="151"/>
      <c r="Q10" s="151"/>
      <c r="R10" s="151"/>
      <c r="S10" s="151"/>
      <c r="T10" s="151"/>
      <c r="U10" s="151"/>
      <c r="V10" s="151"/>
      <c r="W10" s="151"/>
      <c r="X10" s="151"/>
      <c r="Y10" s="152"/>
      <c r="Z10" s="8"/>
    </row>
    <row r="11" spans="1:26" s="91" customFormat="1" ht="14.25" x14ac:dyDescent="0.2">
      <c r="A11" s="195" t="s">
        <v>10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7"/>
      <c r="Z11" s="1"/>
    </row>
    <row r="12" spans="1:26" s="91" customFormat="1" ht="14.25" x14ac:dyDescent="0.2">
      <c r="A12" s="195" t="s">
        <v>12</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
    </row>
    <row r="13" spans="1:26" s="91" customFormat="1" ht="18.600000000000001" customHeight="1" x14ac:dyDescent="0.2">
      <c r="A13" s="206" t="str">
        <f>J23</f>
        <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8"/>
      <c r="Z13" s="1"/>
    </row>
    <row r="14" spans="1:26" ht="26.25" customHeight="1" x14ac:dyDescent="0.2">
      <c r="A14" s="198" t="s">
        <v>14</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200"/>
    </row>
    <row r="15" spans="1:26" ht="12.75" customHeight="1" x14ac:dyDescent="0.2">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6" x14ac:dyDescent="0.2">
      <c r="A16" s="12"/>
      <c r="B16" s="13"/>
      <c r="C16" s="13"/>
      <c r="D16" s="13"/>
      <c r="E16" s="13"/>
      <c r="F16" s="13"/>
      <c r="G16" s="13"/>
      <c r="H16" s="13"/>
      <c r="I16" s="13"/>
      <c r="J16" s="13"/>
      <c r="K16" s="13"/>
      <c r="L16" s="13"/>
      <c r="M16" s="13"/>
      <c r="N16" s="13"/>
      <c r="O16" s="13"/>
      <c r="P16" s="13"/>
      <c r="Q16" s="13"/>
      <c r="R16" s="13"/>
      <c r="S16" s="13"/>
      <c r="T16" s="13"/>
      <c r="U16" s="13"/>
      <c r="V16" s="13"/>
      <c r="W16" s="13"/>
      <c r="X16" s="13"/>
      <c r="Y16" s="14"/>
    </row>
    <row r="17" spans="1:26" x14ac:dyDescent="0.2">
      <c r="A17" s="12"/>
      <c r="B17" s="13"/>
      <c r="C17" s="13"/>
      <c r="D17" s="13"/>
      <c r="E17" s="13"/>
      <c r="F17" s="13"/>
      <c r="G17" s="13"/>
      <c r="H17" s="13"/>
      <c r="I17" s="13"/>
      <c r="J17" s="13"/>
      <c r="K17" s="13"/>
      <c r="L17" s="13"/>
      <c r="M17" s="13"/>
      <c r="N17" s="13"/>
      <c r="O17" s="13"/>
      <c r="P17" s="13"/>
      <c r="Q17" s="13"/>
      <c r="R17" s="194"/>
      <c r="S17" s="194"/>
      <c r="T17" s="194"/>
      <c r="U17" s="94"/>
      <c r="V17" s="13"/>
      <c r="W17" s="13"/>
      <c r="X17" s="13"/>
      <c r="Y17" s="14"/>
    </row>
    <row r="18" spans="1:26" x14ac:dyDescent="0.2">
      <c r="A18" s="164" t="s">
        <v>2</v>
      </c>
      <c r="B18" s="165"/>
      <c r="C18" s="165"/>
      <c r="D18" s="165"/>
      <c r="E18" s="165"/>
      <c r="F18" s="165"/>
      <c r="G18" s="165"/>
      <c r="H18" s="165"/>
      <c r="I18" s="166"/>
      <c r="J18" s="167" t="str">
        <f>IF('(1)&amp;(2)'!G17=0," ",'(1)&amp;(2)'!G17)</f>
        <v xml:space="preserve"> </v>
      </c>
      <c r="K18" s="168"/>
      <c r="L18" s="168"/>
      <c r="M18" s="168"/>
      <c r="N18" s="168"/>
      <c r="O18" s="168"/>
      <c r="P18" s="168"/>
      <c r="Q18" s="168"/>
      <c r="R18" s="168"/>
      <c r="S18" s="168"/>
      <c r="T18" s="169"/>
      <c r="U18" s="13"/>
      <c r="V18" s="13"/>
      <c r="W18" s="13"/>
      <c r="X18" s="13"/>
      <c r="Y18" s="14"/>
    </row>
    <row r="19" spans="1:26" x14ac:dyDescent="0.2">
      <c r="A19" s="164" t="s">
        <v>58</v>
      </c>
      <c r="B19" s="165"/>
      <c r="C19" s="165"/>
      <c r="D19" s="165"/>
      <c r="E19" s="165"/>
      <c r="F19" s="165"/>
      <c r="G19" s="165"/>
      <c r="H19" s="165"/>
      <c r="I19" s="166"/>
      <c r="J19" s="167" t="str">
        <f>_xlfn.IFNA(INDEX(Facility!$A$38:$B$61, MATCH(J18,Facility!A38:A61,0), 2), " ")</f>
        <v xml:space="preserve"> </v>
      </c>
      <c r="K19" s="168"/>
      <c r="L19" s="168"/>
      <c r="M19" s="168"/>
      <c r="N19" s="168"/>
      <c r="O19" s="168"/>
      <c r="P19" s="168"/>
      <c r="Q19" s="168"/>
      <c r="R19" s="168"/>
      <c r="S19" s="168"/>
      <c r="T19" s="169"/>
      <c r="U19" s="13"/>
      <c r="V19" s="13"/>
      <c r="W19" s="13"/>
      <c r="X19" s="13"/>
      <c r="Y19" s="14"/>
    </row>
    <row r="20" spans="1:26" x14ac:dyDescent="0.2">
      <c r="A20" s="164" t="s">
        <v>59</v>
      </c>
      <c r="B20" s="165"/>
      <c r="C20" s="165"/>
      <c r="D20" s="165"/>
      <c r="E20" s="165"/>
      <c r="F20" s="165"/>
      <c r="G20" s="165"/>
      <c r="H20" s="165"/>
      <c r="I20" s="166"/>
      <c r="J20" s="167" t="str">
        <f>_xlfn.IFNA(INDEX(Facility!$A$38:$C$61, MATCH(J18,Facility!A38:A61,0), 3), "")</f>
        <v/>
      </c>
      <c r="K20" s="168"/>
      <c r="L20" s="168"/>
      <c r="M20" s="168"/>
      <c r="N20" s="168"/>
      <c r="O20" s="168"/>
      <c r="P20" s="168"/>
      <c r="Q20" s="168"/>
      <c r="R20" s="168"/>
      <c r="S20" s="168"/>
      <c r="T20" s="169"/>
      <c r="U20" s="13"/>
      <c r="V20" s="13"/>
      <c r="W20" s="13"/>
      <c r="X20" s="13"/>
      <c r="Y20" s="14"/>
    </row>
    <row r="21" spans="1:26" x14ac:dyDescent="0.2">
      <c r="A21" s="164" t="s">
        <v>60</v>
      </c>
      <c r="B21" s="165"/>
      <c r="C21" s="165"/>
      <c r="D21" s="165"/>
      <c r="E21" s="165"/>
      <c r="F21" s="165"/>
      <c r="G21" s="165"/>
      <c r="H21" s="165"/>
      <c r="I21" s="166"/>
      <c r="J21" s="167" t="str">
        <f>IF(OR(J20="",J24="",J27=""),"",_xlfn.IFNA(_xlfn.CONCAT(J24,"-",J20,"-",_xlfn.IFNA(VLOOKUP($J$22,Facility!$A$2:$H$36, 8, FALSE), "000" ),"-",J27,"-140"), ""))</f>
        <v/>
      </c>
      <c r="K21" s="168"/>
      <c r="L21" s="168"/>
      <c r="M21" s="168"/>
      <c r="N21" s="168"/>
      <c r="O21" s="168"/>
      <c r="P21" s="168"/>
      <c r="Q21" s="168"/>
      <c r="R21" s="168"/>
      <c r="S21" s="168"/>
      <c r="T21" s="169"/>
      <c r="U21" s="13"/>
      <c r="V21" s="13"/>
      <c r="W21" s="13"/>
      <c r="X21" s="13"/>
      <c r="Y21" s="14"/>
    </row>
    <row r="22" spans="1:26" x14ac:dyDescent="0.2">
      <c r="A22" s="164" t="s">
        <v>61</v>
      </c>
      <c r="B22" s="165"/>
      <c r="C22" s="165"/>
      <c r="D22" s="165"/>
      <c r="E22" s="165"/>
      <c r="F22" s="165"/>
      <c r="G22" s="165"/>
      <c r="H22" s="165"/>
      <c r="I22" s="166"/>
      <c r="J22" s="167" t="str">
        <f>IF('(1)&amp;(2)'!I37=0," ",'(1)&amp;(2)'!I37)</f>
        <v xml:space="preserve"> </v>
      </c>
      <c r="K22" s="168"/>
      <c r="L22" s="168"/>
      <c r="M22" s="168"/>
      <c r="N22" s="168"/>
      <c r="O22" s="168"/>
      <c r="P22" s="168"/>
      <c r="Q22" s="168"/>
      <c r="R22" s="168"/>
      <c r="S22" s="168"/>
      <c r="T22" s="169"/>
      <c r="U22" s="13"/>
      <c r="V22" s="13"/>
      <c r="W22" s="13"/>
      <c r="X22" s="13"/>
      <c r="Y22" s="14"/>
    </row>
    <row r="23" spans="1:26" x14ac:dyDescent="0.2">
      <c r="A23" s="164" t="s">
        <v>62</v>
      </c>
      <c r="B23" s="165"/>
      <c r="C23" s="165"/>
      <c r="D23" s="165"/>
      <c r="E23" s="165"/>
      <c r="F23" s="165"/>
      <c r="G23" s="165"/>
      <c r="H23" s="165"/>
      <c r="I23" s="166"/>
      <c r="J23" s="167" t="str">
        <f>_xlfn.IFNA(VLOOKUP('(1)&amp;(2)'!I37,Facility!$A$2:$F$35, 6, FALSE), "" )</f>
        <v/>
      </c>
      <c r="K23" s="168"/>
      <c r="L23" s="168"/>
      <c r="M23" s="168"/>
      <c r="N23" s="168"/>
      <c r="O23" s="168"/>
      <c r="P23" s="168"/>
      <c r="Q23" s="168"/>
      <c r="R23" s="168"/>
      <c r="S23" s="168"/>
      <c r="T23" s="169"/>
      <c r="U23" s="13"/>
      <c r="V23" s="13"/>
      <c r="W23" s="13"/>
      <c r="X23" s="13"/>
      <c r="Y23" s="14"/>
    </row>
    <row r="24" spans="1:26" x14ac:dyDescent="0.2">
      <c r="A24" s="164" t="s">
        <v>63</v>
      </c>
      <c r="B24" s="165"/>
      <c r="C24" s="165"/>
      <c r="D24" s="165"/>
      <c r="E24" s="165"/>
      <c r="F24" s="165"/>
      <c r="G24" s="165"/>
      <c r="H24" s="165"/>
      <c r="I24" s="166"/>
      <c r="J24" s="167" t="str">
        <f>_xlfn.IFNA(INDEX(Facility!$A$65:$B$72, MATCH(J23,Facility!B65:B72,0), 1), "")</f>
        <v/>
      </c>
      <c r="K24" s="168"/>
      <c r="L24" s="168"/>
      <c r="M24" s="168"/>
      <c r="N24" s="168"/>
      <c r="O24" s="168"/>
      <c r="P24" s="168"/>
      <c r="Q24" s="168"/>
      <c r="R24" s="168"/>
      <c r="S24" s="168"/>
      <c r="T24" s="169"/>
      <c r="U24" s="13"/>
      <c r="V24" s="13"/>
      <c r="W24" s="13"/>
      <c r="X24" s="13"/>
      <c r="Y24" s="14"/>
    </row>
    <row r="25" spans="1:26" x14ac:dyDescent="0.2">
      <c r="A25" s="164" t="s">
        <v>64</v>
      </c>
      <c r="B25" s="165"/>
      <c r="C25" s="165"/>
      <c r="D25" s="165"/>
      <c r="E25" s="165"/>
      <c r="F25" s="165"/>
      <c r="G25" s="165"/>
      <c r="H25" s="165"/>
      <c r="I25" s="166"/>
      <c r="J25" s="158" t="str">
        <f>CONCATENATE('(1)&amp;(2)'!K21,"/",'(1)&amp;(2)'!O21,"/",'(1)&amp;(2)'!S21)</f>
        <v>//</v>
      </c>
      <c r="K25" s="159"/>
      <c r="L25" s="159"/>
      <c r="M25" s="159"/>
      <c r="N25" s="159"/>
      <c r="O25" s="159"/>
      <c r="P25" s="159"/>
      <c r="Q25" s="159"/>
      <c r="R25" s="159"/>
      <c r="S25" s="159"/>
      <c r="T25" s="160"/>
      <c r="U25" s="13"/>
      <c r="V25" s="13"/>
      <c r="W25" s="13"/>
      <c r="X25" s="13"/>
      <c r="Y25" s="14"/>
    </row>
    <row r="26" spans="1:26" x14ac:dyDescent="0.2">
      <c r="A26" s="164" t="s">
        <v>65</v>
      </c>
      <c r="B26" s="165"/>
      <c r="C26" s="165"/>
      <c r="D26" s="165"/>
      <c r="E26" s="165"/>
      <c r="F26" s="165"/>
      <c r="G26" s="165"/>
      <c r="H26" s="165"/>
      <c r="I26" s="166"/>
      <c r="J26" s="158" t="str">
        <f>CONCATENATE('(1)&amp;(2)'!O19,"/",'(1)&amp;(2)'!S19)</f>
        <v>/</v>
      </c>
      <c r="K26" s="159"/>
      <c r="L26" s="159"/>
      <c r="M26" s="159"/>
      <c r="N26" s="159"/>
      <c r="O26" s="159"/>
      <c r="P26" s="159"/>
      <c r="Q26" s="159"/>
      <c r="R26" s="159"/>
      <c r="S26" s="159"/>
      <c r="T26" s="160"/>
      <c r="U26" s="13"/>
      <c r="V26" s="13"/>
      <c r="W26" s="13"/>
      <c r="X26" s="13"/>
      <c r="Y26" s="14"/>
    </row>
    <row r="27" spans="1:26" x14ac:dyDescent="0.2">
      <c r="A27" s="164" t="s">
        <v>66</v>
      </c>
      <c r="B27" s="165"/>
      <c r="C27" s="165"/>
      <c r="D27" s="165"/>
      <c r="E27" s="165"/>
      <c r="F27" s="165"/>
      <c r="G27" s="165"/>
      <c r="H27" s="165"/>
      <c r="I27" s="166"/>
      <c r="J27" s="158" t="str">
        <f>_xlfn.CONCAT('(1)&amp;(2)'!S19:T19,'(1)&amp;(2)'!O19)</f>
        <v/>
      </c>
      <c r="K27" s="159"/>
      <c r="L27" s="159"/>
      <c r="M27" s="159"/>
      <c r="N27" s="159"/>
      <c r="O27" s="159"/>
      <c r="P27" s="159"/>
      <c r="Q27" s="159"/>
      <c r="R27" s="159"/>
      <c r="S27" s="159"/>
      <c r="T27" s="160"/>
      <c r="U27" s="13"/>
      <c r="V27" s="13"/>
      <c r="W27" s="13"/>
      <c r="X27" s="13"/>
      <c r="Y27" s="14"/>
    </row>
    <row r="28" spans="1:26" x14ac:dyDescent="0.2">
      <c r="A28" s="164" t="s">
        <v>67</v>
      </c>
      <c r="B28" s="165"/>
      <c r="C28" s="165"/>
      <c r="D28" s="165"/>
      <c r="E28" s="165"/>
      <c r="F28" s="165"/>
      <c r="G28" s="165"/>
      <c r="H28" s="165"/>
      <c r="I28" s="166"/>
      <c r="J28" s="161" t="str">
        <f>IF(Facility!B75=TRUE,"Y","N")</f>
        <v>N</v>
      </c>
      <c r="K28" s="162"/>
      <c r="L28" s="162"/>
      <c r="M28" s="162"/>
      <c r="N28" s="162"/>
      <c r="O28" s="162"/>
      <c r="P28" s="162"/>
      <c r="Q28" s="162"/>
      <c r="R28" s="162"/>
      <c r="S28" s="162"/>
      <c r="T28" s="163"/>
      <c r="U28" s="13"/>
      <c r="V28" s="13"/>
      <c r="W28" s="13"/>
      <c r="X28" s="13"/>
      <c r="Y28" s="14"/>
    </row>
    <row r="29" spans="1:26" x14ac:dyDescent="0.2">
      <c r="A29" s="4"/>
      <c r="B29" s="2"/>
      <c r="C29" s="2"/>
      <c r="D29" s="2"/>
      <c r="E29" s="2"/>
      <c r="F29" s="2"/>
      <c r="G29" s="2"/>
      <c r="H29" s="2"/>
      <c r="I29" s="2"/>
      <c r="J29" s="2"/>
      <c r="K29" s="2"/>
      <c r="L29" s="2"/>
      <c r="M29" s="2"/>
      <c r="N29" s="2"/>
      <c r="O29" s="2"/>
      <c r="P29" s="2"/>
      <c r="Q29" s="2"/>
      <c r="R29" s="2"/>
      <c r="S29" s="2"/>
      <c r="T29" s="2"/>
      <c r="U29" s="2"/>
      <c r="V29" s="2"/>
      <c r="W29" s="2"/>
      <c r="X29" s="2"/>
      <c r="Y29" s="3"/>
    </row>
    <row r="30" spans="1:26" x14ac:dyDescent="0.2">
      <c r="A30" s="4"/>
      <c r="B30" s="2"/>
      <c r="C30" s="2"/>
      <c r="D30" s="2"/>
      <c r="E30" s="2"/>
      <c r="F30" s="2"/>
      <c r="G30" s="2"/>
      <c r="H30" s="2"/>
      <c r="I30" s="2"/>
      <c r="J30" s="2"/>
      <c r="K30" s="2"/>
      <c r="L30" s="2"/>
      <c r="M30" s="2"/>
      <c r="N30" s="2"/>
      <c r="O30" s="2"/>
      <c r="P30" s="2"/>
      <c r="Q30" s="2"/>
      <c r="R30" s="2"/>
      <c r="S30" s="2"/>
      <c r="T30" s="2"/>
      <c r="U30" s="2"/>
      <c r="V30" s="2"/>
      <c r="W30" s="2"/>
      <c r="X30" s="2"/>
      <c r="Y30" s="3"/>
    </row>
    <row r="31" spans="1:26" s="104" customFormat="1" ht="66" customHeight="1" x14ac:dyDescent="0.2">
      <c r="A31" s="101" t="s">
        <v>68</v>
      </c>
      <c r="B31" s="188" t="s">
        <v>69</v>
      </c>
      <c r="C31" s="189"/>
      <c r="D31" s="189"/>
      <c r="E31" s="189"/>
      <c r="F31" s="189"/>
      <c r="G31" s="189"/>
      <c r="H31" s="189"/>
      <c r="I31" s="189"/>
      <c r="J31" s="189"/>
      <c r="K31" s="189"/>
      <c r="L31" s="189"/>
      <c r="M31" s="189"/>
      <c r="N31" s="189"/>
      <c r="O31" s="189"/>
      <c r="P31" s="190"/>
      <c r="Q31" s="102" t="s">
        <v>70</v>
      </c>
      <c r="R31" s="188" t="s">
        <v>71</v>
      </c>
      <c r="S31" s="189"/>
      <c r="T31" s="189"/>
      <c r="U31" s="190"/>
      <c r="V31" s="189" t="s">
        <v>72</v>
      </c>
      <c r="W31" s="189"/>
      <c r="X31" s="189"/>
      <c r="Y31" s="211"/>
      <c r="Z31" s="103"/>
    </row>
    <row r="32" spans="1:26" ht="18.600000000000001" customHeight="1" x14ac:dyDescent="0.2">
      <c r="A32" s="5">
        <v>1</v>
      </c>
      <c r="B32" s="173" t="s">
        <v>73</v>
      </c>
      <c r="C32" s="174"/>
      <c r="D32" s="174"/>
      <c r="E32" s="174"/>
      <c r="F32" s="174"/>
      <c r="G32" s="174"/>
      <c r="H32" s="174"/>
      <c r="I32" s="174"/>
      <c r="J32" s="174"/>
      <c r="K32" s="174"/>
      <c r="L32" s="174"/>
      <c r="M32" s="174"/>
      <c r="N32" s="174"/>
      <c r="O32" s="174"/>
      <c r="P32" s="175"/>
      <c r="Q32" s="93" t="s">
        <v>74</v>
      </c>
      <c r="R32" s="176"/>
      <c r="S32" s="177"/>
      <c r="T32" s="177"/>
      <c r="U32" s="178"/>
      <c r="V32" s="176"/>
      <c r="W32" s="177"/>
      <c r="X32" s="177"/>
      <c r="Y32" s="212"/>
    </row>
    <row r="33" spans="1:25" ht="18" customHeight="1" x14ac:dyDescent="0.2">
      <c r="A33" s="5">
        <v>2</v>
      </c>
      <c r="B33" s="173" t="s">
        <v>75</v>
      </c>
      <c r="C33" s="174"/>
      <c r="D33" s="174"/>
      <c r="E33" s="174"/>
      <c r="F33" s="174"/>
      <c r="G33" s="174"/>
      <c r="H33" s="174"/>
      <c r="I33" s="174"/>
      <c r="J33" s="174"/>
      <c r="K33" s="174"/>
      <c r="L33" s="174"/>
      <c r="M33" s="174"/>
      <c r="N33" s="174"/>
      <c r="O33" s="174"/>
      <c r="P33" s="175"/>
      <c r="Q33" s="93" t="s">
        <v>76</v>
      </c>
      <c r="R33" s="176"/>
      <c r="S33" s="177"/>
      <c r="T33" s="177"/>
      <c r="U33" s="178"/>
      <c r="V33" s="176"/>
      <c r="W33" s="177"/>
      <c r="X33" s="177"/>
      <c r="Y33" s="212"/>
    </row>
    <row r="34" spans="1:25" ht="18.600000000000001" customHeight="1" x14ac:dyDescent="0.2">
      <c r="A34" s="5">
        <v>3</v>
      </c>
      <c r="B34" s="173" t="s">
        <v>77</v>
      </c>
      <c r="C34" s="174"/>
      <c r="D34" s="174"/>
      <c r="E34" s="174"/>
      <c r="F34" s="174"/>
      <c r="G34" s="174"/>
      <c r="H34" s="174"/>
      <c r="I34" s="174"/>
      <c r="J34" s="174"/>
      <c r="K34" s="174"/>
      <c r="L34" s="174"/>
      <c r="M34" s="174"/>
      <c r="N34" s="174"/>
      <c r="O34" s="174"/>
      <c r="P34" s="175"/>
      <c r="Q34" s="93" t="s">
        <v>78</v>
      </c>
      <c r="R34" s="176"/>
      <c r="S34" s="177"/>
      <c r="T34" s="177"/>
      <c r="U34" s="178"/>
      <c r="V34" s="176"/>
      <c r="W34" s="177"/>
      <c r="X34" s="177"/>
      <c r="Y34" s="212"/>
    </row>
    <row r="35" spans="1:25" ht="18.600000000000001" customHeight="1" x14ac:dyDescent="0.2">
      <c r="A35" s="5">
        <v>4</v>
      </c>
      <c r="B35" s="173" t="s">
        <v>79</v>
      </c>
      <c r="C35" s="174"/>
      <c r="D35" s="174"/>
      <c r="E35" s="174"/>
      <c r="F35" s="174"/>
      <c r="G35" s="174"/>
      <c r="H35" s="174"/>
      <c r="I35" s="174"/>
      <c r="J35" s="174"/>
      <c r="K35" s="174"/>
      <c r="L35" s="174"/>
      <c r="M35" s="174"/>
      <c r="N35" s="174"/>
      <c r="O35" s="174"/>
      <c r="P35" s="175"/>
      <c r="Q35" s="93" t="s">
        <v>80</v>
      </c>
      <c r="R35" s="176"/>
      <c r="S35" s="177"/>
      <c r="T35" s="177"/>
      <c r="U35" s="178"/>
      <c r="V35" s="176"/>
      <c r="W35" s="177"/>
      <c r="X35" s="177"/>
      <c r="Y35" s="212"/>
    </row>
    <row r="36" spans="1:25" ht="18.600000000000001" customHeight="1" x14ac:dyDescent="0.2">
      <c r="A36" s="5">
        <v>5</v>
      </c>
      <c r="B36" s="173" t="s">
        <v>81</v>
      </c>
      <c r="C36" s="174"/>
      <c r="D36" s="174"/>
      <c r="E36" s="174"/>
      <c r="F36" s="174"/>
      <c r="G36" s="174"/>
      <c r="H36" s="174"/>
      <c r="I36" s="174"/>
      <c r="J36" s="174"/>
      <c r="K36" s="174"/>
      <c r="L36" s="174"/>
      <c r="M36" s="174"/>
      <c r="N36" s="174"/>
      <c r="O36" s="174"/>
      <c r="P36" s="175"/>
      <c r="Q36" s="93" t="s">
        <v>82</v>
      </c>
      <c r="R36" s="176"/>
      <c r="S36" s="177"/>
      <c r="T36" s="177"/>
      <c r="U36" s="178"/>
      <c r="V36" s="176"/>
      <c r="W36" s="177"/>
      <c r="X36" s="177"/>
      <c r="Y36" s="212"/>
    </row>
    <row r="37" spans="1:25" ht="18.600000000000001" customHeight="1" x14ac:dyDescent="0.2">
      <c r="A37" s="5">
        <v>6</v>
      </c>
      <c r="B37" s="173" t="s">
        <v>83</v>
      </c>
      <c r="C37" s="174"/>
      <c r="D37" s="174"/>
      <c r="E37" s="174"/>
      <c r="F37" s="174"/>
      <c r="G37" s="174"/>
      <c r="H37" s="174"/>
      <c r="I37" s="174"/>
      <c r="J37" s="174"/>
      <c r="K37" s="174"/>
      <c r="L37" s="174"/>
      <c r="M37" s="174"/>
      <c r="N37" s="174"/>
      <c r="O37" s="174"/>
      <c r="P37" s="175"/>
      <c r="Q37" s="93" t="s">
        <v>84</v>
      </c>
      <c r="R37" s="176"/>
      <c r="S37" s="177"/>
      <c r="T37" s="177"/>
      <c r="U37" s="178"/>
      <c r="V37" s="176"/>
      <c r="W37" s="177"/>
      <c r="X37" s="177"/>
      <c r="Y37" s="212"/>
    </row>
    <row r="38" spans="1:25" ht="18.600000000000001" customHeight="1" x14ac:dyDescent="0.2">
      <c r="A38" s="5">
        <v>7</v>
      </c>
      <c r="B38" s="173" t="s">
        <v>85</v>
      </c>
      <c r="C38" s="174"/>
      <c r="D38" s="174"/>
      <c r="E38" s="174"/>
      <c r="F38" s="174"/>
      <c r="G38" s="174"/>
      <c r="H38" s="174"/>
      <c r="I38" s="174"/>
      <c r="J38" s="174"/>
      <c r="K38" s="174"/>
      <c r="L38" s="174"/>
      <c r="M38" s="174"/>
      <c r="N38" s="174"/>
      <c r="O38" s="174"/>
      <c r="P38" s="175"/>
      <c r="Q38" s="93" t="s">
        <v>86</v>
      </c>
      <c r="R38" s="176"/>
      <c r="S38" s="177"/>
      <c r="T38" s="177"/>
      <c r="U38" s="178"/>
      <c r="V38" s="176"/>
      <c r="W38" s="177"/>
      <c r="X38" s="177"/>
      <c r="Y38" s="212"/>
    </row>
    <row r="39" spans="1:25" ht="18.600000000000001" customHeight="1" x14ac:dyDescent="0.2">
      <c r="A39" s="5">
        <v>8</v>
      </c>
      <c r="B39" s="173" t="s">
        <v>87</v>
      </c>
      <c r="C39" s="174"/>
      <c r="D39" s="174"/>
      <c r="E39" s="174"/>
      <c r="F39" s="174"/>
      <c r="G39" s="174"/>
      <c r="H39" s="174"/>
      <c r="I39" s="174"/>
      <c r="J39" s="174"/>
      <c r="K39" s="174"/>
      <c r="L39" s="174"/>
      <c r="M39" s="174"/>
      <c r="N39" s="174"/>
      <c r="O39" s="174"/>
      <c r="P39" s="175"/>
      <c r="Q39" s="93" t="s">
        <v>88</v>
      </c>
      <c r="R39" s="176"/>
      <c r="S39" s="177"/>
      <c r="T39" s="177"/>
      <c r="U39" s="178"/>
      <c r="V39" s="176"/>
      <c r="W39" s="177"/>
      <c r="X39" s="177"/>
      <c r="Y39" s="212"/>
    </row>
    <row r="40" spans="1:25" ht="18.600000000000001" customHeight="1" x14ac:dyDescent="0.2">
      <c r="A40" s="5">
        <v>9</v>
      </c>
      <c r="B40" s="173" t="s">
        <v>89</v>
      </c>
      <c r="C40" s="174"/>
      <c r="D40" s="174"/>
      <c r="E40" s="174"/>
      <c r="F40" s="174"/>
      <c r="G40" s="174"/>
      <c r="H40" s="174"/>
      <c r="I40" s="174"/>
      <c r="J40" s="174"/>
      <c r="K40" s="174"/>
      <c r="L40" s="174"/>
      <c r="M40" s="174"/>
      <c r="N40" s="174"/>
      <c r="O40" s="174"/>
      <c r="P40" s="175"/>
      <c r="Q40" s="93" t="s">
        <v>90</v>
      </c>
      <c r="R40" s="176"/>
      <c r="S40" s="177"/>
      <c r="T40" s="177"/>
      <c r="U40" s="178"/>
      <c r="V40" s="176"/>
      <c r="W40" s="177"/>
      <c r="X40" s="177"/>
      <c r="Y40" s="212"/>
    </row>
    <row r="41" spans="1:25" ht="18.600000000000001" customHeight="1" x14ac:dyDescent="0.2">
      <c r="A41" s="5">
        <v>10</v>
      </c>
      <c r="B41" s="173" t="s">
        <v>91</v>
      </c>
      <c r="C41" s="174"/>
      <c r="D41" s="174"/>
      <c r="E41" s="174"/>
      <c r="F41" s="174"/>
      <c r="G41" s="174"/>
      <c r="H41" s="174"/>
      <c r="I41" s="174"/>
      <c r="J41" s="174"/>
      <c r="K41" s="174"/>
      <c r="L41" s="174"/>
      <c r="M41" s="174"/>
      <c r="N41" s="174"/>
      <c r="O41" s="174"/>
      <c r="P41" s="175"/>
      <c r="Q41" s="93" t="s">
        <v>92</v>
      </c>
      <c r="R41" s="176"/>
      <c r="S41" s="177"/>
      <c r="T41" s="177"/>
      <c r="U41" s="178"/>
      <c r="V41" s="176"/>
      <c r="W41" s="177"/>
      <c r="X41" s="177"/>
      <c r="Y41" s="212"/>
    </row>
    <row r="42" spans="1:25" ht="18.600000000000001" customHeight="1" x14ac:dyDescent="0.2">
      <c r="A42" s="5">
        <v>11</v>
      </c>
      <c r="B42" s="173" t="s">
        <v>93</v>
      </c>
      <c r="C42" s="174"/>
      <c r="D42" s="174"/>
      <c r="E42" s="174"/>
      <c r="F42" s="174"/>
      <c r="G42" s="174"/>
      <c r="H42" s="174"/>
      <c r="I42" s="174"/>
      <c r="J42" s="174"/>
      <c r="K42" s="174"/>
      <c r="L42" s="174"/>
      <c r="M42" s="174"/>
      <c r="N42" s="174"/>
      <c r="O42" s="174"/>
      <c r="P42" s="175"/>
      <c r="Q42" s="93" t="s">
        <v>94</v>
      </c>
      <c r="R42" s="176"/>
      <c r="S42" s="177"/>
      <c r="T42" s="177"/>
      <c r="U42" s="178"/>
      <c r="V42" s="176"/>
      <c r="W42" s="177"/>
      <c r="X42" s="177"/>
      <c r="Y42" s="212"/>
    </row>
    <row r="43" spans="1:25" ht="18.600000000000001" customHeight="1" x14ac:dyDescent="0.2">
      <c r="A43" s="5">
        <v>12</v>
      </c>
      <c r="B43" s="173" t="s">
        <v>95</v>
      </c>
      <c r="C43" s="174"/>
      <c r="D43" s="174"/>
      <c r="E43" s="174"/>
      <c r="F43" s="174"/>
      <c r="G43" s="174"/>
      <c r="H43" s="174"/>
      <c r="I43" s="174"/>
      <c r="J43" s="174"/>
      <c r="K43" s="174"/>
      <c r="L43" s="174"/>
      <c r="M43" s="174"/>
      <c r="N43" s="174"/>
      <c r="O43" s="174"/>
      <c r="P43" s="175"/>
      <c r="Q43" s="93" t="s">
        <v>96</v>
      </c>
      <c r="R43" s="176"/>
      <c r="S43" s="177"/>
      <c r="T43" s="177"/>
      <c r="U43" s="178"/>
      <c r="V43" s="176"/>
      <c r="W43" s="177"/>
      <c r="X43" s="177"/>
      <c r="Y43" s="212"/>
    </row>
    <row r="44" spans="1:25" ht="18.600000000000001" customHeight="1" x14ac:dyDescent="0.2">
      <c r="A44" s="5">
        <v>13</v>
      </c>
      <c r="B44" s="173" t="s">
        <v>97</v>
      </c>
      <c r="C44" s="174"/>
      <c r="D44" s="174"/>
      <c r="E44" s="174"/>
      <c r="F44" s="174"/>
      <c r="G44" s="174"/>
      <c r="H44" s="174"/>
      <c r="I44" s="174"/>
      <c r="J44" s="174"/>
      <c r="K44" s="174"/>
      <c r="L44" s="174"/>
      <c r="M44" s="174"/>
      <c r="N44" s="174"/>
      <c r="O44" s="174"/>
      <c r="P44" s="175"/>
      <c r="Q44" s="93" t="s">
        <v>98</v>
      </c>
      <c r="R44" s="176"/>
      <c r="S44" s="177"/>
      <c r="T44" s="177"/>
      <c r="U44" s="178"/>
      <c r="V44" s="176"/>
      <c r="W44" s="177"/>
      <c r="X44" s="177"/>
      <c r="Y44" s="212"/>
    </row>
    <row r="45" spans="1:25" ht="18.600000000000001" customHeight="1" x14ac:dyDescent="0.2">
      <c r="A45" s="5">
        <v>14</v>
      </c>
      <c r="B45" s="173" t="s">
        <v>99</v>
      </c>
      <c r="C45" s="174"/>
      <c r="D45" s="174"/>
      <c r="E45" s="174"/>
      <c r="F45" s="174"/>
      <c r="G45" s="174"/>
      <c r="H45" s="174"/>
      <c r="I45" s="174"/>
      <c r="J45" s="174"/>
      <c r="K45" s="174"/>
      <c r="L45" s="174"/>
      <c r="M45" s="174"/>
      <c r="N45" s="174"/>
      <c r="O45" s="174"/>
      <c r="P45" s="175"/>
      <c r="Q45" s="93" t="s">
        <v>100</v>
      </c>
      <c r="R45" s="176"/>
      <c r="S45" s="177"/>
      <c r="T45" s="177"/>
      <c r="U45" s="178"/>
      <c r="V45" s="176"/>
      <c r="W45" s="177"/>
      <c r="X45" s="177"/>
      <c r="Y45" s="212"/>
    </row>
    <row r="46" spans="1:25" ht="18.600000000000001" customHeight="1" x14ac:dyDescent="0.2">
      <c r="A46" s="5">
        <v>15</v>
      </c>
      <c r="B46" s="173" t="s">
        <v>101</v>
      </c>
      <c r="C46" s="174"/>
      <c r="D46" s="174"/>
      <c r="E46" s="174"/>
      <c r="F46" s="174"/>
      <c r="G46" s="174"/>
      <c r="H46" s="174"/>
      <c r="I46" s="174"/>
      <c r="J46" s="174"/>
      <c r="K46" s="174"/>
      <c r="L46" s="174"/>
      <c r="M46" s="174"/>
      <c r="N46" s="174"/>
      <c r="O46" s="174"/>
      <c r="P46" s="175"/>
      <c r="Q46" s="93" t="s">
        <v>102</v>
      </c>
      <c r="R46" s="176"/>
      <c r="S46" s="177"/>
      <c r="T46" s="177"/>
      <c r="U46" s="178"/>
      <c r="V46" s="176"/>
      <c r="W46" s="177"/>
      <c r="X46" s="177"/>
      <c r="Y46" s="212"/>
    </row>
    <row r="47" spans="1:25" ht="18.600000000000001" customHeight="1" x14ac:dyDescent="0.2">
      <c r="A47" s="5">
        <v>16</v>
      </c>
      <c r="B47" s="173" t="s">
        <v>103</v>
      </c>
      <c r="C47" s="174"/>
      <c r="D47" s="174"/>
      <c r="E47" s="174"/>
      <c r="F47" s="174"/>
      <c r="G47" s="174"/>
      <c r="H47" s="174"/>
      <c r="I47" s="174"/>
      <c r="J47" s="174"/>
      <c r="K47" s="174"/>
      <c r="L47" s="174"/>
      <c r="M47" s="174"/>
      <c r="N47" s="174"/>
      <c r="O47" s="174"/>
      <c r="P47" s="175"/>
      <c r="Q47" s="93" t="s">
        <v>104</v>
      </c>
      <c r="R47" s="176"/>
      <c r="S47" s="177"/>
      <c r="T47" s="177"/>
      <c r="U47" s="178"/>
      <c r="V47" s="176"/>
      <c r="W47" s="177"/>
      <c r="X47" s="177"/>
      <c r="Y47" s="212"/>
    </row>
    <row r="48" spans="1:25" ht="18.600000000000001" customHeight="1" x14ac:dyDescent="0.2">
      <c r="A48" s="5">
        <v>17</v>
      </c>
      <c r="B48" s="173" t="s">
        <v>105</v>
      </c>
      <c r="C48" s="174"/>
      <c r="D48" s="174"/>
      <c r="E48" s="174"/>
      <c r="F48" s="174"/>
      <c r="G48" s="174"/>
      <c r="H48" s="174"/>
      <c r="I48" s="174"/>
      <c r="J48" s="174"/>
      <c r="K48" s="174"/>
      <c r="L48" s="174"/>
      <c r="M48" s="174"/>
      <c r="N48" s="174"/>
      <c r="O48" s="174"/>
      <c r="P48" s="175"/>
      <c r="Q48" s="93" t="s">
        <v>106</v>
      </c>
      <c r="R48" s="176"/>
      <c r="S48" s="177"/>
      <c r="T48" s="177"/>
      <c r="U48" s="178"/>
      <c r="V48" s="176"/>
      <c r="W48" s="177"/>
      <c r="X48" s="177"/>
      <c r="Y48" s="212"/>
    </row>
    <row r="49" spans="1:25" ht="18.600000000000001" customHeight="1" x14ac:dyDescent="0.2">
      <c r="A49" s="5">
        <v>18</v>
      </c>
      <c r="B49" s="173" t="s">
        <v>107</v>
      </c>
      <c r="C49" s="174"/>
      <c r="D49" s="174"/>
      <c r="E49" s="174"/>
      <c r="F49" s="174"/>
      <c r="G49" s="174"/>
      <c r="H49" s="174"/>
      <c r="I49" s="174"/>
      <c r="J49" s="174"/>
      <c r="K49" s="174"/>
      <c r="L49" s="174"/>
      <c r="M49" s="174"/>
      <c r="N49" s="174"/>
      <c r="O49" s="174"/>
      <c r="P49" s="175"/>
      <c r="Q49" s="93" t="s">
        <v>108</v>
      </c>
      <c r="R49" s="176"/>
      <c r="S49" s="177"/>
      <c r="T49" s="177"/>
      <c r="U49" s="178"/>
      <c r="V49" s="176"/>
      <c r="W49" s="177"/>
      <c r="X49" s="177"/>
      <c r="Y49" s="212"/>
    </row>
    <row r="50" spans="1:25" ht="18.600000000000001" customHeight="1" x14ac:dyDescent="0.2">
      <c r="A50" s="5">
        <v>19</v>
      </c>
      <c r="B50" s="173" t="s">
        <v>109</v>
      </c>
      <c r="C50" s="174"/>
      <c r="D50" s="174"/>
      <c r="E50" s="174"/>
      <c r="F50" s="174"/>
      <c r="G50" s="174"/>
      <c r="H50" s="174"/>
      <c r="I50" s="174"/>
      <c r="J50" s="174"/>
      <c r="K50" s="174"/>
      <c r="L50" s="174"/>
      <c r="M50" s="174"/>
      <c r="N50" s="174"/>
      <c r="O50" s="174"/>
      <c r="P50" s="175"/>
      <c r="Q50" s="93" t="s">
        <v>110</v>
      </c>
      <c r="R50" s="176"/>
      <c r="S50" s="177"/>
      <c r="T50" s="177"/>
      <c r="U50" s="178"/>
      <c r="V50" s="176"/>
      <c r="W50" s="177"/>
      <c r="X50" s="177"/>
      <c r="Y50" s="212"/>
    </row>
    <row r="51" spans="1:25" ht="18.600000000000001" customHeight="1" x14ac:dyDescent="0.2">
      <c r="A51" s="5">
        <v>20</v>
      </c>
      <c r="B51" s="173" t="s">
        <v>111</v>
      </c>
      <c r="C51" s="174"/>
      <c r="D51" s="174"/>
      <c r="E51" s="174"/>
      <c r="F51" s="174"/>
      <c r="G51" s="174"/>
      <c r="H51" s="174"/>
      <c r="I51" s="174"/>
      <c r="J51" s="174"/>
      <c r="K51" s="174"/>
      <c r="L51" s="174"/>
      <c r="M51" s="174"/>
      <c r="N51" s="174"/>
      <c r="O51" s="174"/>
      <c r="P51" s="175"/>
      <c r="Q51" s="93" t="s">
        <v>112</v>
      </c>
      <c r="R51" s="176"/>
      <c r="S51" s="177"/>
      <c r="T51" s="177"/>
      <c r="U51" s="178"/>
      <c r="V51" s="176"/>
      <c r="W51" s="177"/>
      <c r="X51" s="177"/>
      <c r="Y51" s="212"/>
    </row>
    <row r="52" spans="1:25" ht="18.600000000000001" customHeight="1" x14ac:dyDescent="0.2">
      <c r="A52" s="5">
        <v>21</v>
      </c>
      <c r="B52" s="173" t="s">
        <v>113</v>
      </c>
      <c r="C52" s="174"/>
      <c r="D52" s="174"/>
      <c r="E52" s="174"/>
      <c r="F52" s="174"/>
      <c r="G52" s="174"/>
      <c r="H52" s="174"/>
      <c r="I52" s="174"/>
      <c r="J52" s="174"/>
      <c r="K52" s="174"/>
      <c r="L52" s="174"/>
      <c r="M52" s="174"/>
      <c r="N52" s="174"/>
      <c r="O52" s="174"/>
      <c r="P52" s="175"/>
      <c r="Q52" s="93" t="s">
        <v>114</v>
      </c>
      <c r="R52" s="176"/>
      <c r="S52" s="177"/>
      <c r="T52" s="177"/>
      <c r="U52" s="178"/>
      <c r="V52" s="176"/>
      <c r="W52" s="177"/>
      <c r="X52" s="177"/>
      <c r="Y52" s="212"/>
    </row>
    <row r="53" spans="1:25" ht="18.600000000000001" customHeight="1" x14ac:dyDescent="0.2">
      <c r="A53" s="5">
        <v>22</v>
      </c>
      <c r="B53" s="173" t="s">
        <v>115</v>
      </c>
      <c r="C53" s="174"/>
      <c r="D53" s="174"/>
      <c r="E53" s="174"/>
      <c r="F53" s="174"/>
      <c r="G53" s="174"/>
      <c r="H53" s="174"/>
      <c r="I53" s="174"/>
      <c r="J53" s="174"/>
      <c r="K53" s="174"/>
      <c r="L53" s="174"/>
      <c r="M53" s="174"/>
      <c r="N53" s="174"/>
      <c r="O53" s="174"/>
      <c r="P53" s="175"/>
      <c r="Q53" s="93" t="s">
        <v>116</v>
      </c>
      <c r="R53" s="176"/>
      <c r="S53" s="177"/>
      <c r="T53" s="177"/>
      <c r="U53" s="178"/>
      <c r="V53" s="176"/>
      <c r="W53" s="177"/>
      <c r="X53" s="177"/>
      <c r="Y53" s="212"/>
    </row>
    <row r="54" spans="1:25" ht="18.600000000000001" customHeight="1" x14ac:dyDescent="0.2">
      <c r="A54" s="5">
        <v>23</v>
      </c>
      <c r="B54" s="173" t="s">
        <v>117</v>
      </c>
      <c r="C54" s="174"/>
      <c r="D54" s="174"/>
      <c r="E54" s="174"/>
      <c r="F54" s="174"/>
      <c r="G54" s="174"/>
      <c r="H54" s="174"/>
      <c r="I54" s="174"/>
      <c r="J54" s="174"/>
      <c r="K54" s="174"/>
      <c r="L54" s="174"/>
      <c r="M54" s="174"/>
      <c r="N54" s="174"/>
      <c r="O54" s="174"/>
      <c r="P54" s="175"/>
      <c r="Q54" s="93" t="s">
        <v>118</v>
      </c>
      <c r="R54" s="176"/>
      <c r="S54" s="177"/>
      <c r="T54" s="177"/>
      <c r="U54" s="178"/>
      <c r="V54" s="176"/>
      <c r="W54" s="177"/>
      <c r="X54" s="177"/>
      <c r="Y54" s="212"/>
    </row>
    <row r="55" spans="1:25" ht="18.600000000000001" customHeight="1" x14ac:dyDescent="0.2">
      <c r="A55" s="5">
        <v>24</v>
      </c>
      <c r="B55" s="173" t="s">
        <v>119</v>
      </c>
      <c r="C55" s="174"/>
      <c r="D55" s="174"/>
      <c r="E55" s="174"/>
      <c r="F55" s="174"/>
      <c r="G55" s="174"/>
      <c r="H55" s="174"/>
      <c r="I55" s="174"/>
      <c r="J55" s="174"/>
      <c r="K55" s="174"/>
      <c r="L55" s="174"/>
      <c r="M55" s="174"/>
      <c r="N55" s="174"/>
      <c r="O55" s="174"/>
      <c r="P55" s="175"/>
      <c r="Q55" s="93" t="s">
        <v>120</v>
      </c>
      <c r="R55" s="176"/>
      <c r="S55" s="177"/>
      <c r="T55" s="177"/>
      <c r="U55" s="178"/>
      <c r="V55" s="176"/>
      <c r="W55" s="177"/>
      <c r="X55" s="177"/>
      <c r="Y55" s="212"/>
    </row>
    <row r="56" spans="1:25" ht="18.600000000000001" customHeight="1" x14ac:dyDescent="0.2">
      <c r="A56" s="5">
        <v>25</v>
      </c>
      <c r="B56" s="173" t="s">
        <v>121</v>
      </c>
      <c r="C56" s="174"/>
      <c r="D56" s="174"/>
      <c r="E56" s="174"/>
      <c r="F56" s="174"/>
      <c r="G56" s="174"/>
      <c r="H56" s="174"/>
      <c r="I56" s="174"/>
      <c r="J56" s="174"/>
      <c r="K56" s="174"/>
      <c r="L56" s="174"/>
      <c r="M56" s="174"/>
      <c r="N56" s="174"/>
      <c r="O56" s="174"/>
      <c r="P56" s="175"/>
      <c r="Q56" s="93" t="s">
        <v>122</v>
      </c>
      <c r="R56" s="176"/>
      <c r="S56" s="177"/>
      <c r="T56" s="177"/>
      <c r="U56" s="178"/>
      <c r="V56" s="176"/>
      <c r="W56" s="177"/>
      <c r="X56" s="177"/>
      <c r="Y56" s="212"/>
    </row>
    <row r="57" spans="1:25" ht="18.600000000000001" customHeight="1" x14ac:dyDescent="0.2">
      <c r="A57" s="5">
        <v>26</v>
      </c>
      <c r="B57" s="173" t="s">
        <v>123</v>
      </c>
      <c r="C57" s="174"/>
      <c r="D57" s="174"/>
      <c r="E57" s="174"/>
      <c r="F57" s="174"/>
      <c r="G57" s="174"/>
      <c r="H57" s="174"/>
      <c r="I57" s="174"/>
      <c r="J57" s="174"/>
      <c r="K57" s="174"/>
      <c r="L57" s="174"/>
      <c r="M57" s="174"/>
      <c r="N57" s="174"/>
      <c r="O57" s="174"/>
      <c r="P57" s="175"/>
      <c r="Q57" s="93" t="s">
        <v>124</v>
      </c>
      <c r="R57" s="176"/>
      <c r="S57" s="177"/>
      <c r="T57" s="177"/>
      <c r="U57" s="178"/>
      <c r="V57" s="176"/>
      <c r="W57" s="177"/>
      <c r="X57" s="177"/>
      <c r="Y57" s="212"/>
    </row>
    <row r="58" spans="1:25" ht="18.600000000000001" customHeight="1" x14ac:dyDescent="0.2">
      <c r="A58" s="5">
        <v>27</v>
      </c>
      <c r="B58" s="173" t="s">
        <v>125</v>
      </c>
      <c r="C58" s="174"/>
      <c r="D58" s="174"/>
      <c r="E58" s="174"/>
      <c r="F58" s="174"/>
      <c r="G58" s="174"/>
      <c r="H58" s="174"/>
      <c r="I58" s="174"/>
      <c r="J58" s="174"/>
      <c r="K58" s="174"/>
      <c r="L58" s="174"/>
      <c r="M58" s="174"/>
      <c r="N58" s="174"/>
      <c r="O58" s="174"/>
      <c r="P58" s="175"/>
      <c r="Q58" s="93" t="s">
        <v>126</v>
      </c>
      <c r="R58" s="176"/>
      <c r="S58" s="177"/>
      <c r="T58" s="177"/>
      <c r="U58" s="178"/>
      <c r="V58" s="176"/>
      <c r="W58" s="177"/>
      <c r="X58" s="177"/>
      <c r="Y58" s="212"/>
    </row>
    <row r="59" spans="1:25" ht="18.600000000000001" customHeight="1" x14ac:dyDescent="0.2">
      <c r="A59" s="5">
        <v>28</v>
      </c>
      <c r="B59" s="173" t="s">
        <v>127</v>
      </c>
      <c r="C59" s="174"/>
      <c r="D59" s="174"/>
      <c r="E59" s="174"/>
      <c r="F59" s="174"/>
      <c r="G59" s="174"/>
      <c r="H59" s="174"/>
      <c r="I59" s="174"/>
      <c r="J59" s="174"/>
      <c r="K59" s="174"/>
      <c r="L59" s="174"/>
      <c r="M59" s="174"/>
      <c r="N59" s="174"/>
      <c r="O59" s="174"/>
      <c r="P59" s="175"/>
      <c r="Q59" s="93" t="s">
        <v>128</v>
      </c>
      <c r="R59" s="176"/>
      <c r="S59" s="177"/>
      <c r="T59" s="177"/>
      <c r="U59" s="178"/>
      <c r="V59" s="176"/>
      <c r="W59" s="177"/>
      <c r="X59" s="177"/>
      <c r="Y59" s="212"/>
    </row>
    <row r="60" spans="1:25" ht="18.600000000000001" customHeight="1" x14ac:dyDescent="0.2">
      <c r="A60" s="5">
        <v>29</v>
      </c>
      <c r="B60" s="173" t="s">
        <v>129</v>
      </c>
      <c r="C60" s="174"/>
      <c r="D60" s="174"/>
      <c r="E60" s="174"/>
      <c r="F60" s="174"/>
      <c r="G60" s="174"/>
      <c r="H60" s="174"/>
      <c r="I60" s="174"/>
      <c r="J60" s="174"/>
      <c r="K60" s="174"/>
      <c r="L60" s="174"/>
      <c r="M60" s="174"/>
      <c r="N60" s="174"/>
      <c r="O60" s="174"/>
      <c r="P60" s="175"/>
      <c r="Q60" s="93" t="s">
        <v>130</v>
      </c>
      <c r="R60" s="176"/>
      <c r="S60" s="177"/>
      <c r="T60" s="177"/>
      <c r="U60" s="178"/>
      <c r="V60" s="176"/>
      <c r="W60" s="177"/>
      <c r="X60" s="177"/>
      <c r="Y60" s="212"/>
    </row>
    <row r="61" spans="1:25" ht="18.600000000000001" customHeight="1" x14ac:dyDescent="0.2">
      <c r="A61" s="5">
        <v>30</v>
      </c>
      <c r="B61" s="173" t="s">
        <v>131</v>
      </c>
      <c r="C61" s="174"/>
      <c r="D61" s="174"/>
      <c r="E61" s="174"/>
      <c r="F61" s="174"/>
      <c r="G61" s="174"/>
      <c r="H61" s="174"/>
      <c r="I61" s="174"/>
      <c r="J61" s="174"/>
      <c r="K61" s="174"/>
      <c r="L61" s="174"/>
      <c r="M61" s="174"/>
      <c r="N61" s="174"/>
      <c r="O61" s="174"/>
      <c r="P61" s="175"/>
      <c r="Q61" s="93" t="s">
        <v>132</v>
      </c>
      <c r="R61" s="176"/>
      <c r="S61" s="177"/>
      <c r="T61" s="177"/>
      <c r="U61" s="178"/>
      <c r="V61" s="176"/>
      <c r="W61" s="177"/>
      <c r="X61" s="177"/>
      <c r="Y61" s="212"/>
    </row>
    <row r="62" spans="1:25" ht="18.600000000000001" customHeight="1" x14ac:dyDescent="0.2">
      <c r="A62" s="5">
        <v>31</v>
      </c>
      <c r="B62" s="173" t="s">
        <v>133</v>
      </c>
      <c r="C62" s="174"/>
      <c r="D62" s="174"/>
      <c r="E62" s="174"/>
      <c r="F62" s="174"/>
      <c r="G62" s="174"/>
      <c r="H62" s="174"/>
      <c r="I62" s="174"/>
      <c r="J62" s="174"/>
      <c r="K62" s="174"/>
      <c r="L62" s="174"/>
      <c r="M62" s="174"/>
      <c r="N62" s="174"/>
      <c r="O62" s="174"/>
      <c r="P62" s="175"/>
      <c r="Q62" s="93" t="s">
        <v>134</v>
      </c>
      <c r="R62" s="176"/>
      <c r="S62" s="177"/>
      <c r="T62" s="177"/>
      <c r="U62" s="178"/>
      <c r="V62" s="176"/>
      <c r="W62" s="177"/>
      <c r="X62" s="177"/>
      <c r="Y62" s="212"/>
    </row>
    <row r="63" spans="1:25" ht="18.600000000000001" customHeight="1" x14ac:dyDescent="0.2">
      <c r="A63" s="5">
        <v>32</v>
      </c>
      <c r="B63" s="173" t="s">
        <v>135</v>
      </c>
      <c r="C63" s="174"/>
      <c r="D63" s="174"/>
      <c r="E63" s="174"/>
      <c r="F63" s="174"/>
      <c r="G63" s="174"/>
      <c r="H63" s="174"/>
      <c r="I63" s="174"/>
      <c r="J63" s="174"/>
      <c r="K63" s="174"/>
      <c r="L63" s="174"/>
      <c r="M63" s="174"/>
      <c r="N63" s="174"/>
      <c r="O63" s="174"/>
      <c r="P63" s="175"/>
      <c r="Q63" s="93" t="s">
        <v>136</v>
      </c>
      <c r="R63" s="176"/>
      <c r="S63" s="177"/>
      <c r="T63" s="177"/>
      <c r="U63" s="178"/>
      <c r="V63" s="176"/>
      <c r="W63" s="177"/>
      <c r="X63" s="177"/>
      <c r="Y63" s="212"/>
    </row>
    <row r="64" spans="1:25" ht="18.600000000000001" customHeight="1" x14ac:dyDescent="0.2">
      <c r="A64" s="5">
        <v>33</v>
      </c>
      <c r="B64" s="173" t="s">
        <v>366</v>
      </c>
      <c r="C64" s="174"/>
      <c r="D64" s="174"/>
      <c r="E64" s="174"/>
      <c r="F64" s="174"/>
      <c r="G64" s="174"/>
      <c r="H64" s="174"/>
      <c r="I64" s="174"/>
      <c r="J64" s="174"/>
      <c r="K64" s="174"/>
      <c r="L64" s="174"/>
      <c r="M64" s="174"/>
      <c r="N64" s="174"/>
      <c r="O64" s="174"/>
      <c r="P64" s="175"/>
      <c r="Q64" s="93" t="s">
        <v>367</v>
      </c>
      <c r="R64" s="176"/>
      <c r="S64" s="177"/>
      <c r="T64" s="177"/>
      <c r="U64" s="178"/>
      <c r="V64" s="176"/>
      <c r="W64" s="177"/>
      <c r="X64" s="177"/>
      <c r="Y64" s="212"/>
    </row>
    <row r="65" spans="1:25" ht="18.600000000000001" customHeight="1" thickBot="1" x14ac:dyDescent="0.25">
      <c r="A65" s="5">
        <v>34</v>
      </c>
      <c r="B65" s="173" t="s">
        <v>137</v>
      </c>
      <c r="C65" s="174"/>
      <c r="D65" s="174"/>
      <c r="E65" s="174"/>
      <c r="F65" s="174"/>
      <c r="G65" s="174"/>
      <c r="H65" s="174"/>
      <c r="I65" s="174"/>
      <c r="J65" s="174"/>
      <c r="K65" s="174"/>
      <c r="L65" s="174"/>
      <c r="M65" s="174"/>
      <c r="N65" s="174"/>
      <c r="O65" s="174"/>
      <c r="P65" s="175"/>
      <c r="Q65" s="93" t="s">
        <v>138</v>
      </c>
      <c r="R65" s="219"/>
      <c r="S65" s="220"/>
      <c r="T65" s="220"/>
      <c r="U65" s="221"/>
      <c r="V65" s="176"/>
      <c r="W65" s="177"/>
      <c r="X65" s="177"/>
      <c r="Y65" s="212"/>
    </row>
    <row r="66" spans="1:25" ht="18.600000000000001" customHeight="1" x14ac:dyDescent="0.2">
      <c r="A66" s="5">
        <v>35</v>
      </c>
      <c r="B66" s="85" t="s">
        <v>139</v>
      </c>
      <c r="C66" s="6"/>
      <c r="D66" s="6"/>
      <c r="E66" s="6"/>
      <c r="F66" s="6"/>
      <c r="G66" s="6"/>
      <c r="H66" s="6"/>
      <c r="I66" s="6"/>
      <c r="J66" s="6"/>
      <c r="K66" s="6"/>
      <c r="L66" s="6"/>
      <c r="M66" s="6"/>
      <c r="N66" s="6"/>
      <c r="O66" s="6"/>
      <c r="P66" s="6"/>
      <c r="Q66" s="15"/>
      <c r="R66" s="98"/>
      <c r="S66" s="98"/>
      <c r="T66" s="98"/>
      <c r="U66" s="99"/>
      <c r="V66" s="96"/>
      <c r="W66" s="96"/>
      <c r="X66" s="96"/>
      <c r="Y66" s="97"/>
    </row>
    <row r="67" spans="1:25" ht="18.600000000000001" customHeight="1" x14ac:dyDescent="0.2">
      <c r="A67" s="5">
        <v>36</v>
      </c>
      <c r="B67" s="170"/>
      <c r="C67" s="171"/>
      <c r="D67" s="171"/>
      <c r="E67" s="171"/>
      <c r="F67" s="171"/>
      <c r="G67" s="171"/>
      <c r="H67" s="171"/>
      <c r="I67" s="171"/>
      <c r="J67" s="171"/>
      <c r="K67" s="171"/>
      <c r="L67" s="171"/>
      <c r="M67" s="171"/>
      <c r="N67" s="171"/>
      <c r="O67" s="171"/>
      <c r="P67" s="172"/>
      <c r="Q67" s="95" t="str">
        <f>IF(B67&gt;" ","101"," ")</f>
        <v xml:space="preserve"> </v>
      </c>
      <c r="R67" s="213"/>
      <c r="S67" s="213"/>
      <c r="T67" s="213"/>
      <c r="U67" s="213"/>
      <c r="V67" s="176"/>
      <c r="W67" s="177"/>
      <c r="X67" s="177"/>
      <c r="Y67" s="212"/>
    </row>
    <row r="68" spans="1:25" ht="18.600000000000001" customHeight="1" x14ac:dyDescent="0.2">
      <c r="A68" s="5">
        <v>37</v>
      </c>
      <c r="B68" s="170"/>
      <c r="C68" s="171"/>
      <c r="D68" s="171"/>
      <c r="E68" s="171"/>
      <c r="F68" s="171"/>
      <c r="G68" s="171"/>
      <c r="H68" s="171"/>
      <c r="I68" s="171"/>
      <c r="J68" s="171"/>
      <c r="K68" s="171"/>
      <c r="L68" s="171"/>
      <c r="M68" s="171"/>
      <c r="N68" s="171"/>
      <c r="O68" s="171"/>
      <c r="P68" s="172"/>
      <c r="Q68" s="95" t="str">
        <f>IF(B68&gt;" ","101"," ")</f>
        <v xml:space="preserve"> </v>
      </c>
      <c r="R68" s="213"/>
      <c r="S68" s="213"/>
      <c r="T68" s="213"/>
      <c r="U68" s="213"/>
      <c r="V68" s="176"/>
      <c r="W68" s="177"/>
      <c r="X68" s="177"/>
      <c r="Y68" s="212"/>
    </row>
    <row r="69" spans="1:25" ht="18.600000000000001" customHeight="1" x14ac:dyDescent="0.2">
      <c r="A69" s="5">
        <v>38</v>
      </c>
      <c r="B69" s="170"/>
      <c r="C69" s="171"/>
      <c r="D69" s="171"/>
      <c r="E69" s="171"/>
      <c r="F69" s="171"/>
      <c r="G69" s="171"/>
      <c r="H69" s="171"/>
      <c r="I69" s="171"/>
      <c r="J69" s="171"/>
      <c r="K69" s="171"/>
      <c r="L69" s="171"/>
      <c r="M69" s="171"/>
      <c r="N69" s="171"/>
      <c r="O69" s="171"/>
      <c r="P69" s="172"/>
      <c r="Q69" s="95" t="str">
        <f>IF(B69&gt;" ","101"," ")</f>
        <v xml:space="preserve"> </v>
      </c>
      <c r="R69" s="213"/>
      <c r="S69" s="213"/>
      <c r="T69" s="213"/>
      <c r="U69" s="213"/>
      <c r="V69" s="176"/>
      <c r="W69" s="177"/>
      <c r="X69" s="177"/>
      <c r="Y69" s="212"/>
    </row>
    <row r="70" spans="1:25" ht="18.600000000000001" customHeight="1" x14ac:dyDescent="0.2">
      <c r="A70" s="5">
        <v>39</v>
      </c>
      <c r="B70" s="170"/>
      <c r="C70" s="171"/>
      <c r="D70" s="171"/>
      <c r="E70" s="171"/>
      <c r="F70" s="171"/>
      <c r="G70" s="171"/>
      <c r="H70" s="171"/>
      <c r="I70" s="171"/>
      <c r="J70" s="171"/>
      <c r="K70" s="171"/>
      <c r="L70" s="171"/>
      <c r="M70" s="171"/>
      <c r="N70" s="171"/>
      <c r="O70" s="171"/>
      <c r="P70" s="172"/>
      <c r="Q70" s="95" t="str">
        <f>IF(B70&gt;" ","101"," ")</f>
        <v xml:space="preserve"> </v>
      </c>
      <c r="R70" s="213"/>
      <c r="S70" s="213"/>
      <c r="T70" s="213"/>
      <c r="U70" s="213"/>
      <c r="V70" s="176"/>
      <c r="W70" s="177"/>
      <c r="X70" s="177"/>
      <c r="Y70" s="212"/>
    </row>
    <row r="71" spans="1:25" ht="18.600000000000001" customHeight="1" thickBot="1" x14ac:dyDescent="0.25">
      <c r="A71" s="5">
        <v>40</v>
      </c>
      <c r="B71" s="191"/>
      <c r="C71" s="192"/>
      <c r="D71" s="192"/>
      <c r="E71" s="192"/>
      <c r="F71" s="192"/>
      <c r="G71" s="192"/>
      <c r="H71" s="192"/>
      <c r="I71" s="192"/>
      <c r="J71" s="192"/>
      <c r="K71" s="192"/>
      <c r="L71" s="192"/>
      <c r="M71" s="192"/>
      <c r="N71" s="192"/>
      <c r="O71" s="192"/>
      <c r="P71" s="193"/>
      <c r="Q71" s="16" t="str">
        <f>IF(B71&gt;" ","101"," ")</f>
        <v xml:space="preserve"> </v>
      </c>
      <c r="R71" s="218"/>
      <c r="S71" s="218"/>
      <c r="T71" s="218"/>
      <c r="U71" s="218"/>
      <c r="V71" s="176"/>
      <c r="W71" s="177"/>
      <c r="X71" s="177"/>
      <c r="Y71" s="212"/>
    </row>
    <row r="72" spans="1:25" ht="18.600000000000001" customHeight="1" thickTop="1" x14ac:dyDescent="0.2">
      <c r="A72" s="5">
        <v>41</v>
      </c>
      <c r="B72" s="185" t="s">
        <v>140</v>
      </c>
      <c r="C72" s="186"/>
      <c r="D72" s="186"/>
      <c r="E72" s="186"/>
      <c r="F72" s="186"/>
      <c r="G72" s="186"/>
      <c r="H72" s="186"/>
      <c r="I72" s="186"/>
      <c r="J72" s="186"/>
      <c r="K72" s="186"/>
      <c r="L72" s="186"/>
      <c r="M72" s="186"/>
      <c r="N72" s="186"/>
      <c r="O72" s="186"/>
      <c r="P72" s="186"/>
      <c r="Q72" s="187"/>
      <c r="R72" s="214" t="str">
        <f>IF(SUM(R32:Y71)=0," ",SUM(R32:Y71))</f>
        <v xml:space="preserve"> </v>
      </c>
      <c r="S72" s="215"/>
      <c r="T72" s="215"/>
      <c r="U72" s="216"/>
      <c r="V72" s="214"/>
      <c r="W72" s="215"/>
      <c r="X72" s="215"/>
      <c r="Y72" s="217"/>
    </row>
    <row r="73" spans="1:25" x14ac:dyDescent="0.2">
      <c r="A73" s="77"/>
      <c r="B73" s="78"/>
      <c r="C73" s="78"/>
      <c r="D73" s="78"/>
      <c r="E73" s="78"/>
      <c r="F73" s="78"/>
      <c r="G73" s="78"/>
      <c r="H73" s="78"/>
      <c r="I73" s="78"/>
      <c r="J73" s="78"/>
      <c r="K73" s="78"/>
      <c r="L73" s="78"/>
      <c r="M73" s="78"/>
      <c r="N73" s="78"/>
      <c r="O73" s="78"/>
      <c r="P73" s="78"/>
      <c r="Q73" s="78"/>
      <c r="R73" s="78"/>
      <c r="S73" s="78"/>
      <c r="T73" s="78"/>
      <c r="U73" s="78"/>
      <c r="V73" s="78"/>
      <c r="W73" s="78"/>
      <c r="X73" s="78"/>
      <c r="Y73" s="79"/>
    </row>
    <row r="74" spans="1:25" x14ac:dyDescent="0.2">
      <c r="A74" s="12"/>
      <c r="B74" s="13"/>
      <c r="C74" s="13"/>
      <c r="D74" s="13"/>
      <c r="E74" s="13"/>
      <c r="F74" s="13"/>
      <c r="G74" s="13"/>
      <c r="H74" s="13"/>
      <c r="I74" s="13"/>
      <c r="J74" s="13"/>
      <c r="K74" s="13"/>
      <c r="L74" s="13"/>
      <c r="M74" s="13"/>
      <c r="N74" s="13"/>
      <c r="O74" s="13"/>
      <c r="P74" s="13"/>
      <c r="Q74" s="13"/>
      <c r="R74" s="13"/>
      <c r="S74" s="13"/>
      <c r="T74" s="13"/>
      <c r="U74" s="13"/>
      <c r="V74" s="13"/>
      <c r="W74" s="13"/>
      <c r="X74" s="13"/>
      <c r="Y74" s="14"/>
    </row>
    <row r="75" spans="1:25" ht="14.25" customHeight="1" x14ac:dyDescent="0.2">
      <c r="A75" s="12"/>
      <c r="B75" s="80"/>
      <c r="C75" s="13"/>
      <c r="D75" s="13"/>
      <c r="E75" s="13"/>
      <c r="F75" s="13"/>
      <c r="G75" s="13"/>
      <c r="H75" s="13"/>
      <c r="I75" s="13"/>
      <c r="J75" s="13"/>
      <c r="K75" s="13"/>
      <c r="L75" s="13"/>
      <c r="M75" s="13"/>
      <c r="N75" s="2"/>
      <c r="O75" s="13"/>
      <c r="P75" s="13"/>
      <c r="Q75" s="13"/>
      <c r="R75" s="13"/>
      <c r="S75" s="2"/>
      <c r="T75" s="2"/>
      <c r="U75" s="2"/>
      <c r="V75" s="2"/>
      <c r="W75" s="2"/>
      <c r="X75" s="2"/>
      <c r="Y75" s="3"/>
    </row>
    <row r="76" spans="1:25" x14ac:dyDescent="0.2">
      <c r="A76" s="12"/>
      <c r="B76" s="13"/>
      <c r="C76" s="13"/>
      <c r="D76" s="13"/>
      <c r="E76" s="13"/>
      <c r="F76" s="13"/>
      <c r="G76" s="13"/>
      <c r="H76" s="13"/>
      <c r="I76" s="13"/>
      <c r="J76" s="13"/>
      <c r="K76" s="13"/>
      <c r="L76" s="13"/>
      <c r="M76" s="13"/>
      <c r="N76" s="13"/>
      <c r="O76" s="13"/>
      <c r="P76" s="13"/>
      <c r="Q76" s="13"/>
      <c r="R76" s="13"/>
      <c r="S76" s="13"/>
      <c r="T76" s="13"/>
      <c r="U76" s="13"/>
      <c r="V76" s="13"/>
      <c r="W76" s="13"/>
      <c r="X76" s="13"/>
      <c r="Y76" s="14"/>
    </row>
    <row r="77" spans="1:25" x14ac:dyDescent="0.2">
      <c r="A77" s="12"/>
      <c r="B77" s="13"/>
      <c r="C77" s="13"/>
      <c r="D77" s="13"/>
      <c r="E77" s="13"/>
      <c r="F77" s="13"/>
      <c r="G77" s="13"/>
      <c r="H77" s="13"/>
      <c r="I77" s="13"/>
      <c r="J77" s="13"/>
      <c r="K77" s="13"/>
      <c r="L77" s="13"/>
      <c r="M77" s="13"/>
      <c r="N77" s="13"/>
      <c r="O77" s="13"/>
      <c r="P77" s="13"/>
      <c r="Q77" s="13"/>
      <c r="R77" s="13"/>
      <c r="S77" s="13"/>
      <c r="T77" s="13"/>
      <c r="U77" s="13"/>
      <c r="V77" s="13"/>
      <c r="W77" s="13"/>
      <c r="X77" s="13"/>
      <c r="Y77" s="14"/>
    </row>
    <row r="78" spans="1:25" x14ac:dyDescent="0.2">
      <c r="A78" s="12"/>
      <c r="B78" s="13"/>
      <c r="C78" s="13"/>
      <c r="D78" s="13"/>
      <c r="E78" s="13"/>
      <c r="F78" s="13"/>
      <c r="G78" s="13"/>
      <c r="H78" s="13"/>
      <c r="I78" s="13"/>
      <c r="J78" s="13"/>
      <c r="K78" s="13"/>
      <c r="L78" s="13"/>
      <c r="M78" s="13"/>
      <c r="N78" s="13"/>
      <c r="O78" s="13"/>
      <c r="P78" s="13"/>
      <c r="Q78" s="13"/>
      <c r="R78" s="13"/>
      <c r="S78" s="13"/>
      <c r="T78" s="13"/>
      <c r="U78" s="13"/>
      <c r="V78" s="13"/>
      <c r="W78" s="13"/>
      <c r="X78" s="13"/>
      <c r="Y78" s="14"/>
    </row>
    <row r="79" spans="1:25" x14ac:dyDescent="0.2">
      <c r="A79" s="12"/>
      <c r="B79" s="13"/>
      <c r="C79" s="13"/>
      <c r="D79" s="13"/>
      <c r="E79" s="13"/>
      <c r="F79" s="13"/>
      <c r="G79" s="13"/>
      <c r="H79" s="13"/>
      <c r="I79" s="13"/>
      <c r="J79" s="13"/>
      <c r="K79" s="13"/>
      <c r="L79" s="13"/>
      <c r="M79" s="13"/>
      <c r="N79" s="13" t="s">
        <v>141</v>
      </c>
      <c r="O79" s="13"/>
      <c r="P79" s="13"/>
      <c r="Q79" s="13" t="str">
        <f>J21</f>
        <v/>
      </c>
      <c r="R79" s="13"/>
      <c r="S79" s="13"/>
      <c r="T79" s="13"/>
      <c r="U79" s="13"/>
      <c r="V79" s="13"/>
      <c r="W79" s="13" t="s">
        <v>142</v>
      </c>
      <c r="X79" s="13"/>
      <c r="Y79" s="14"/>
    </row>
    <row r="80" spans="1:25" ht="13.5" thickBot="1" x14ac:dyDescent="0.25">
      <c r="A80" s="81"/>
      <c r="B80" s="82"/>
      <c r="C80" s="82"/>
      <c r="D80" s="82"/>
      <c r="E80" s="82"/>
      <c r="F80" s="82"/>
      <c r="G80" s="82"/>
      <c r="H80" s="82"/>
      <c r="I80" s="82"/>
      <c r="J80" s="82"/>
      <c r="K80" s="82"/>
      <c r="L80" s="82"/>
      <c r="M80" s="82"/>
      <c r="N80" s="82"/>
      <c r="O80" s="82"/>
      <c r="P80" s="82"/>
      <c r="Q80" s="82"/>
      <c r="R80" s="82"/>
      <c r="S80" s="82"/>
      <c r="T80" s="82"/>
      <c r="U80" s="82"/>
      <c r="V80" s="82"/>
      <c r="W80" s="82"/>
      <c r="X80" s="82"/>
      <c r="Y80" s="83"/>
    </row>
  </sheetData>
  <sheetProtection algorithmName="SHA-512" hashValue="2+c7H0vlpUgTP29P4lmIAzIXJY9B2osDo3RXGWhcL2uwnT4nCdRmpqTEhQ0xmYp+BhxT8/lIUky6hVuQXiJfvg==" saltValue="xlTysstfoHZet+jZput1eA==" spinCount="100000" sheet="1" objects="1" scenarios="1" selectLockedCells="1"/>
  <mergeCells count="155">
    <mergeCell ref="V52:Y52"/>
    <mergeCell ref="R72:U72"/>
    <mergeCell ref="V72:Y72"/>
    <mergeCell ref="V67:Y67"/>
    <mergeCell ref="V68:Y68"/>
    <mergeCell ref="V69:Y69"/>
    <mergeCell ref="V70:Y70"/>
    <mergeCell ref="V71:Y71"/>
    <mergeCell ref="V59:Y59"/>
    <mergeCell ref="V60:Y60"/>
    <mergeCell ref="V61:Y61"/>
    <mergeCell ref="V62:Y62"/>
    <mergeCell ref="V63:Y63"/>
    <mergeCell ref="V65:Y65"/>
    <mergeCell ref="R59:U59"/>
    <mergeCell ref="R60:U60"/>
    <mergeCell ref="R61:U61"/>
    <mergeCell ref="R62:U62"/>
    <mergeCell ref="R71:U71"/>
    <mergeCell ref="R63:U63"/>
    <mergeCell ref="R65:U65"/>
    <mergeCell ref="R67:U67"/>
    <mergeCell ref="R68:U68"/>
    <mergeCell ref="R69:U69"/>
    <mergeCell ref="V32:Y32"/>
    <mergeCell ref="V33:Y33"/>
    <mergeCell ref="V34:Y34"/>
    <mergeCell ref="V35:Y35"/>
    <mergeCell ref="V36:Y36"/>
    <mergeCell ref="V37:Y37"/>
    <mergeCell ref="V38:Y38"/>
    <mergeCell ref="V39:Y39"/>
    <mergeCell ref="V40:Y40"/>
    <mergeCell ref="R70:U70"/>
    <mergeCell ref="R57:U57"/>
    <mergeCell ref="R58:U58"/>
    <mergeCell ref="V53:Y53"/>
    <mergeCell ref="V54:Y54"/>
    <mergeCell ref="V55:Y55"/>
    <mergeCell ref="V56:Y56"/>
    <mergeCell ref="V57:Y57"/>
    <mergeCell ref="V58:Y58"/>
    <mergeCell ref="R64:U64"/>
    <mergeCell ref="V64:Y64"/>
    <mergeCell ref="R52:U52"/>
    <mergeCell ref="R53:U53"/>
    <mergeCell ref="R54:U54"/>
    <mergeCell ref="R55:U55"/>
    <mergeCell ref="R56:U56"/>
    <mergeCell ref="R45:U45"/>
    <mergeCell ref="R46:U46"/>
    <mergeCell ref="R47:U47"/>
    <mergeCell ref="R48:U48"/>
    <mergeCell ref="R49:U49"/>
    <mergeCell ref="R50:U50"/>
    <mergeCell ref="R43:U43"/>
    <mergeCell ref="R44:U44"/>
    <mergeCell ref="R31:U31"/>
    <mergeCell ref="V31:Y31"/>
    <mergeCell ref="R32:U32"/>
    <mergeCell ref="R33:U33"/>
    <mergeCell ref="R34:U34"/>
    <mergeCell ref="R35:U35"/>
    <mergeCell ref="R51:U51"/>
    <mergeCell ref="V41:Y41"/>
    <mergeCell ref="V42:Y42"/>
    <mergeCell ref="V43:Y43"/>
    <mergeCell ref="V44:Y44"/>
    <mergeCell ref="V45:Y45"/>
    <mergeCell ref="V46:Y46"/>
    <mergeCell ref="V47:Y47"/>
    <mergeCell ref="V48:Y48"/>
    <mergeCell ref="V49:Y49"/>
    <mergeCell ref="V50:Y50"/>
    <mergeCell ref="V51:Y51"/>
    <mergeCell ref="R36:U36"/>
    <mergeCell ref="R37:U37"/>
    <mergeCell ref="R38:U38"/>
    <mergeCell ref="R39:U39"/>
    <mergeCell ref="B46:P46"/>
    <mergeCell ref="B36:P36"/>
    <mergeCell ref="B44:P44"/>
    <mergeCell ref="B68:P68"/>
    <mergeCell ref="B55:P55"/>
    <mergeCell ref="B63:P63"/>
    <mergeCell ref="B38:P38"/>
    <mergeCell ref="B60:P60"/>
    <mergeCell ref="B65:P65"/>
    <mergeCell ref="B39:P39"/>
    <mergeCell ref="B40:P40"/>
    <mergeCell ref="B47:P47"/>
    <mergeCell ref="B45:P45"/>
    <mergeCell ref="B52:P52"/>
    <mergeCell ref="B53:P53"/>
    <mergeCell ref="B57:P57"/>
    <mergeCell ref="B43:P43"/>
    <mergeCell ref="R40:U40"/>
    <mergeCell ref="R41:U41"/>
    <mergeCell ref="R42:U42"/>
    <mergeCell ref="A1:Y2"/>
    <mergeCell ref="B72:Q72"/>
    <mergeCell ref="B31:P31"/>
    <mergeCell ref="B71:P71"/>
    <mergeCell ref="R17:T17"/>
    <mergeCell ref="B32:P32"/>
    <mergeCell ref="A12:Y12"/>
    <mergeCell ref="A14:Y15"/>
    <mergeCell ref="Q8:Y8"/>
    <mergeCell ref="O10:Y10"/>
    <mergeCell ref="P9:Y9"/>
    <mergeCell ref="A13:Y13"/>
    <mergeCell ref="A11:Y11"/>
    <mergeCell ref="B41:P41"/>
    <mergeCell ref="B42:P42"/>
    <mergeCell ref="A5:H5"/>
    <mergeCell ref="B37:P37"/>
    <mergeCell ref="B35:P35"/>
    <mergeCell ref="B33:P33"/>
    <mergeCell ref="B34:P34"/>
    <mergeCell ref="B56:P56"/>
    <mergeCell ref="B69:P69"/>
    <mergeCell ref="B70:P70"/>
    <mergeCell ref="B51:P51"/>
    <mergeCell ref="B50:P50"/>
    <mergeCell ref="B62:P62"/>
    <mergeCell ref="B48:P48"/>
    <mergeCell ref="B49:P49"/>
    <mergeCell ref="B61:P61"/>
    <mergeCell ref="B59:P59"/>
    <mergeCell ref="B54:P54"/>
    <mergeCell ref="B58:P58"/>
    <mergeCell ref="B67:P67"/>
    <mergeCell ref="B64:P64"/>
    <mergeCell ref="J26:T26"/>
    <mergeCell ref="J27:T27"/>
    <mergeCell ref="J28:T28"/>
    <mergeCell ref="A18:I18"/>
    <mergeCell ref="A19:I19"/>
    <mergeCell ref="A20:I20"/>
    <mergeCell ref="A21:I21"/>
    <mergeCell ref="A23:I23"/>
    <mergeCell ref="A24:I24"/>
    <mergeCell ref="A25:I25"/>
    <mergeCell ref="A26:I26"/>
    <mergeCell ref="A27:I27"/>
    <mergeCell ref="A28:I28"/>
    <mergeCell ref="A22:I22"/>
    <mergeCell ref="J22:T22"/>
    <mergeCell ref="J18:T18"/>
    <mergeCell ref="J19:T19"/>
    <mergeCell ref="J20:T20"/>
    <mergeCell ref="J21:T21"/>
    <mergeCell ref="J23:T23"/>
    <mergeCell ref="J24:T24"/>
    <mergeCell ref="J25:T25"/>
  </mergeCells>
  <phoneticPr fontId="2" type="noConversion"/>
  <dataValidations count="3">
    <dataValidation operator="greaterThanOrEqual" allowBlank="1" showInputMessage="1" showErrorMessage="1" sqref="R72" xr:uid="{00000000-0002-0000-0100-000000000000}"/>
    <dataValidation type="whole" allowBlank="1" showInputMessage="1" showErrorMessage="1" error="Please enter a numeric value." sqref="S66:Y66 R33:R71 R32:U32" xr:uid="{00000000-0002-0000-0100-000001000000}">
      <formula1>-1000000000000</formula1>
      <formula2>1000000000000</formula2>
    </dataValidation>
    <dataValidation type="whole" allowBlank="1" showInputMessage="1" showErrorMessage="1" sqref="V32:Y32" xr:uid="{6C88F1A3-AEBA-4FA7-B756-7E92EE968308}">
      <formula1>-1000000000000</formula1>
      <formula2>1000000000000</formula2>
    </dataValidation>
  </dataValidations>
  <hyperlinks>
    <hyperlink ref="O10" r:id="rId1" xr:uid="{C242D6DD-C15F-42A0-8255-7BAF1550FCEC}"/>
  </hyperlinks>
  <printOptions horizontalCentered="1"/>
  <pageMargins left="0.5" right="0.5" top="0.5" bottom="0.48" header="0.5" footer="0.25"/>
  <pageSetup scale="51" orientation="portrait" r:id="rId2"/>
  <headerFooter alignWithMargins="0">
    <oddFooter>&amp;C&amp;P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2F42-38AC-4038-A74F-039CD54109F0}">
  <sheetPr codeName="Sheet2"/>
  <dimension ref="A1:P2"/>
  <sheetViews>
    <sheetView workbookViewId="0">
      <selection activeCell="G3" sqref="G3"/>
    </sheetView>
  </sheetViews>
  <sheetFormatPr defaultRowHeight="12.75" x14ac:dyDescent="0.2"/>
  <sheetData>
    <row r="1" spans="1:16" x14ac:dyDescent="0.2">
      <c r="A1" t="s">
        <v>143</v>
      </c>
      <c r="B1" t="s">
        <v>148</v>
      </c>
      <c r="C1" t="s">
        <v>149</v>
      </c>
      <c r="D1" t="s">
        <v>150</v>
      </c>
      <c r="E1" t="s">
        <v>151</v>
      </c>
      <c r="F1" t="s">
        <v>152</v>
      </c>
      <c r="G1" t="s">
        <v>153</v>
      </c>
      <c r="H1" t="s">
        <v>154</v>
      </c>
      <c r="I1" t="s">
        <v>155</v>
      </c>
      <c r="J1" t="s">
        <v>156</v>
      </c>
      <c r="K1" t="s">
        <v>157</v>
      </c>
      <c r="L1" t="s">
        <v>158</v>
      </c>
      <c r="M1" t="s">
        <v>159</v>
      </c>
      <c r="N1" t="s">
        <v>160</v>
      </c>
      <c r="O1" t="s">
        <v>161</v>
      </c>
      <c r="P1" t="s">
        <v>162</v>
      </c>
    </row>
    <row r="2" spans="1:16" x14ac:dyDescent="0.2">
      <c r="A2" t="str">
        <f>'(3) Refinery'!J21</f>
        <v/>
      </c>
      <c r="B2">
        <v>140</v>
      </c>
      <c r="C2" t="str">
        <f>'(3) Refinery'!J20</f>
        <v/>
      </c>
      <c r="D2" t="str">
        <f>_xlfn.IFNA(VLOOKUP('(3) Refinery'!J22,Facility!$A$2:$H$35,7, FALSE), "" )</f>
        <v/>
      </c>
      <c r="E2" s="107" t="str">
        <f>_xlfn.IFNA(VLOOKUP('(3) Refinery'!J22,Facility!$A$2:$H$35,8, FALSE), "" )</f>
        <v/>
      </c>
      <c r="F2" t="str">
        <f>'(3) Refinery'!J24</f>
        <v/>
      </c>
      <c r="G2" s="105" t="str">
        <f>TEXT('(3) Refinery'!J25,"M/D/YYYY")</f>
        <v>//</v>
      </c>
      <c r="H2" s="106" t="str">
        <f>'(3) Refinery'!J27</f>
        <v/>
      </c>
      <c r="I2" t="e">
        <f>MONTH('(3) Refinery'!J26)</f>
        <v>#VALUE!</v>
      </c>
      <c r="J2" t="e">
        <f>YEAR('(3) Refinery'!J26)</f>
        <v>#VALUE!</v>
      </c>
      <c r="K2" s="90" t="b">
        <f>Facility!B75</f>
        <v>0</v>
      </c>
    </row>
  </sheetData>
  <sheetProtection algorithmName="SHA-512" hashValue="iOUvyeSlN34PAmXtP/QcGKNUhCDbQ9Uz0WNmypALc2xQPBt4rB8LAy/7PaLjt2QOEk8FfOXVhO5aCYTQrLQgHw==" saltValue="kGuTgZmeGQyVyKFPB+xjZ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1F47-EE33-4E1C-98FE-5AA196A2FF51}">
  <sheetPr codeName="Sheet4"/>
  <dimension ref="A1:E2"/>
  <sheetViews>
    <sheetView workbookViewId="0">
      <selection activeCell="A3" sqref="A3"/>
    </sheetView>
  </sheetViews>
  <sheetFormatPr defaultRowHeight="12.75" x14ac:dyDescent="0.2"/>
  <sheetData>
    <row r="1" spans="1:5" x14ac:dyDescent="0.2">
      <c r="A1" t="s">
        <v>143</v>
      </c>
      <c r="B1" t="s">
        <v>144</v>
      </c>
      <c r="C1" t="s">
        <v>145</v>
      </c>
      <c r="D1" t="s">
        <v>146</v>
      </c>
      <c r="E1" t="s">
        <v>147</v>
      </c>
    </row>
    <row r="2" spans="1:5" x14ac:dyDescent="0.2">
      <c r="A2" t="str" cm="1">
        <f t="array" ref="A2:E2">_xlfn._xlws.SORT(_xlfn.UNIQUE(AllProductData!A2:E40),1,-1,FALSE)</f>
        <v/>
      </c>
      <c r="B2" t="str">
        <v/>
      </c>
      <c r="C2" t="str">
        <v/>
      </c>
      <c r="D2" t="str">
        <v/>
      </c>
      <c r="E2" t="str">
        <v/>
      </c>
    </row>
  </sheetData>
  <sheetProtection algorithmName="SHA-512" hashValue="ZXMIgDGVLXPWVabu3vaYy+BZYK1ziyunDx923iYWcI4KbEVGQlLAjpu7kcONdKzBPXiT4OvxECnq31H2IGlAAw==" saltValue="0zFeKKy5DRpb6fPkavLk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75"/>
  <sheetViews>
    <sheetView topLeftCell="A10" workbookViewId="0">
      <selection activeCell="A32" sqref="A32"/>
    </sheetView>
  </sheetViews>
  <sheetFormatPr defaultRowHeight="12.75" x14ac:dyDescent="0.2"/>
  <cols>
    <col min="1" max="1" width="33.140625" bestFit="1" customWidth="1"/>
    <col min="2" max="2" width="25.5703125" bestFit="1" customWidth="1"/>
    <col min="3" max="3" width="20.42578125" bestFit="1" customWidth="1"/>
  </cols>
  <sheetData>
    <row r="1" spans="1:8" x14ac:dyDescent="0.2">
      <c r="A1" s="100" t="s">
        <v>61</v>
      </c>
      <c r="B1" s="100" t="s">
        <v>163</v>
      </c>
      <c r="C1" s="100" t="s">
        <v>164</v>
      </c>
      <c r="D1" s="100" t="s">
        <v>165</v>
      </c>
      <c r="E1" s="100" t="s">
        <v>166</v>
      </c>
      <c r="F1" s="100" t="s">
        <v>62</v>
      </c>
      <c r="G1" s="100" t="s">
        <v>167</v>
      </c>
      <c r="H1" s="100" t="s">
        <v>168</v>
      </c>
    </row>
    <row r="2" spans="1:8" x14ac:dyDescent="0.2">
      <c r="A2" t="s">
        <v>169</v>
      </c>
      <c r="B2" t="s">
        <v>170</v>
      </c>
      <c r="C2" t="s">
        <v>171</v>
      </c>
      <c r="D2" t="s">
        <v>172</v>
      </c>
      <c r="E2" t="s">
        <v>173</v>
      </c>
      <c r="F2" t="s">
        <v>174</v>
      </c>
      <c r="G2" t="s">
        <v>175</v>
      </c>
      <c r="H2" t="s">
        <v>74</v>
      </c>
    </row>
    <row r="3" spans="1:8" x14ac:dyDescent="0.2">
      <c r="A3" t="s">
        <v>176</v>
      </c>
      <c r="B3" t="s">
        <v>177</v>
      </c>
      <c r="C3" t="s">
        <v>171</v>
      </c>
      <c r="D3" t="s">
        <v>172</v>
      </c>
      <c r="E3" t="s">
        <v>173</v>
      </c>
      <c r="F3" t="s">
        <v>174</v>
      </c>
      <c r="G3" t="s">
        <v>178</v>
      </c>
      <c r="H3" t="s">
        <v>76</v>
      </c>
    </row>
    <row r="4" spans="1:8" x14ac:dyDescent="0.2">
      <c r="A4" t="s">
        <v>179</v>
      </c>
      <c r="B4" t="s">
        <v>180</v>
      </c>
      <c r="C4" t="s">
        <v>181</v>
      </c>
      <c r="D4" t="s">
        <v>172</v>
      </c>
      <c r="E4" t="s">
        <v>182</v>
      </c>
      <c r="F4" t="s">
        <v>183</v>
      </c>
      <c r="G4" t="s">
        <v>184</v>
      </c>
      <c r="H4" t="s">
        <v>78</v>
      </c>
    </row>
    <row r="5" spans="1:8" x14ac:dyDescent="0.2">
      <c r="A5" t="s">
        <v>185</v>
      </c>
      <c r="B5" t="s">
        <v>186</v>
      </c>
      <c r="C5" t="s">
        <v>187</v>
      </c>
      <c r="D5" t="s">
        <v>172</v>
      </c>
      <c r="E5" t="s">
        <v>188</v>
      </c>
      <c r="F5" t="s">
        <v>189</v>
      </c>
      <c r="G5" t="s">
        <v>190</v>
      </c>
      <c r="H5" t="s">
        <v>80</v>
      </c>
    </row>
    <row r="6" spans="1:8" x14ac:dyDescent="0.2">
      <c r="A6" t="s">
        <v>191</v>
      </c>
      <c r="B6" t="s">
        <v>192</v>
      </c>
      <c r="C6" t="s">
        <v>193</v>
      </c>
      <c r="D6" t="s">
        <v>172</v>
      </c>
      <c r="E6" t="s">
        <v>194</v>
      </c>
      <c r="F6" t="s">
        <v>195</v>
      </c>
      <c r="G6" t="s">
        <v>196</v>
      </c>
      <c r="H6" t="s">
        <v>82</v>
      </c>
    </row>
    <row r="7" spans="1:8" x14ac:dyDescent="0.2">
      <c r="A7" t="s">
        <v>197</v>
      </c>
      <c r="B7" t="s">
        <v>198</v>
      </c>
      <c r="C7" t="s">
        <v>199</v>
      </c>
      <c r="D7" t="s">
        <v>172</v>
      </c>
      <c r="E7" t="s">
        <v>200</v>
      </c>
      <c r="F7" t="s">
        <v>183</v>
      </c>
      <c r="G7" t="s">
        <v>201</v>
      </c>
      <c r="H7" t="s">
        <v>84</v>
      </c>
    </row>
    <row r="8" spans="1:8" x14ac:dyDescent="0.2">
      <c r="A8" t="s">
        <v>202</v>
      </c>
      <c r="B8" t="s">
        <v>203</v>
      </c>
      <c r="C8" t="s">
        <v>199</v>
      </c>
      <c r="D8" t="s">
        <v>172</v>
      </c>
      <c r="E8" t="s">
        <v>200</v>
      </c>
      <c r="F8" t="s">
        <v>183</v>
      </c>
      <c r="G8" t="s">
        <v>204</v>
      </c>
      <c r="H8" t="s">
        <v>86</v>
      </c>
    </row>
    <row r="9" spans="1:8" x14ac:dyDescent="0.2">
      <c r="A9" t="s">
        <v>205</v>
      </c>
      <c r="B9" t="s">
        <v>206</v>
      </c>
      <c r="C9" t="s">
        <v>171</v>
      </c>
      <c r="D9" t="s">
        <v>172</v>
      </c>
      <c r="E9" t="s">
        <v>173</v>
      </c>
      <c r="F9" t="s">
        <v>174</v>
      </c>
      <c r="G9" t="s">
        <v>207</v>
      </c>
      <c r="H9" t="s">
        <v>88</v>
      </c>
    </row>
    <row r="10" spans="1:8" x14ac:dyDescent="0.2">
      <c r="A10" t="s">
        <v>208</v>
      </c>
      <c r="B10" t="s">
        <v>209</v>
      </c>
      <c r="C10" t="s">
        <v>193</v>
      </c>
      <c r="D10" t="s">
        <v>172</v>
      </c>
      <c r="E10" t="s">
        <v>194</v>
      </c>
      <c r="F10" t="s">
        <v>195</v>
      </c>
      <c r="G10" t="s">
        <v>210</v>
      </c>
      <c r="H10" t="s">
        <v>90</v>
      </c>
    </row>
    <row r="11" spans="1:8" x14ac:dyDescent="0.2">
      <c r="A11" t="s">
        <v>211</v>
      </c>
      <c r="B11" t="s">
        <v>212</v>
      </c>
      <c r="C11" t="s">
        <v>213</v>
      </c>
      <c r="D11" t="s">
        <v>172</v>
      </c>
      <c r="E11" t="s">
        <v>214</v>
      </c>
      <c r="F11" t="s">
        <v>174</v>
      </c>
      <c r="G11" t="s">
        <v>215</v>
      </c>
      <c r="H11" t="s">
        <v>92</v>
      </c>
    </row>
    <row r="12" spans="1:8" x14ac:dyDescent="0.2">
      <c r="A12" t="s">
        <v>216</v>
      </c>
      <c r="B12" t="s">
        <v>217</v>
      </c>
      <c r="C12" t="s">
        <v>218</v>
      </c>
      <c r="D12" t="s">
        <v>172</v>
      </c>
      <c r="E12" t="s">
        <v>219</v>
      </c>
      <c r="F12" t="s">
        <v>220</v>
      </c>
      <c r="G12" t="s">
        <v>221</v>
      </c>
      <c r="H12" t="s">
        <v>94</v>
      </c>
    </row>
    <row r="13" spans="1:8" x14ac:dyDescent="0.2">
      <c r="A13" t="s">
        <v>222</v>
      </c>
      <c r="B13" t="s">
        <v>223</v>
      </c>
      <c r="C13" t="s">
        <v>187</v>
      </c>
      <c r="D13" t="s">
        <v>172</v>
      </c>
      <c r="E13" t="s">
        <v>188</v>
      </c>
      <c r="F13" t="s">
        <v>189</v>
      </c>
      <c r="G13" t="s">
        <v>224</v>
      </c>
      <c r="H13" t="s">
        <v>96</v>
      </c>
    </row>
    <row r="14" spans="1:8" x14ac:dyDescent="0.2">
      <c r="A14" t="s">
        <v>225</v>
      </c>
      <c r="B14" t="s">
        <v>226</v>
      </c>
      <c r="C14" t="s">
        <v>227</v>
      </c>
      <c r="D14" t="s">
        <v>172</v>
      </c>
      <c r="E14" t="s">
        <v>228</v>
      </c>
      <c r="F14" t="s">
        <v>229</v>
      </c>
      <c r="G14" t="s">
        <v>230</v>
      </c>
      <c r="H14" t="s">
        <v>98</v>
      </c>
    </row>
    <row r="15" spans="1:8" x14ac:dyDescent="0.2">
      <c r="A15" t="s">
        <v>231</v>
      </c>
      <c r="B15" t="s">
        <v>232</v>
      </c>
      <c r="C15" t="s">
        <v>233</v>
      </c>
      <c r="D15" t="s">
        <v>172</v>
      </c>
      <c r="E15" t="s">
        <v>214</v>
      </c>
      <c r="F15" t="s">
        <v>174</v>
      </c>
      <c r="G15" t="s">
        <v>234</v>
      </c>
      <c r="H15" t="s">
        <v>235</v>
      </c>
    </row>
    <row r="16" spans="1:8" x14ac:dyDescent="0.2">
      <c r="A16" t="s">
        <v>236</v>
      </c>
      <c r="B16" t="s">
        <v>237</v>
      </c>
      <c r="C16" t="s">
        <v>181</v>
      </c>
      <c r="D16" t="s">
        <v>172</v>
      </c>
      <c r="E16" t="s">
        <v>238</v>
      </c>
      <c r="F16" t="s">
        <v>183</v>
      </c>
      <c r="G16" t="s">
        <v>239</v>
      </c>
      <c r="H16" t="s">
        <v>100</v>
      </c>
    </row>
    <row r="17" spans="1:8" x14ac:dyDescent="0.2">
      <c r="A17" t="s">
        <v>240</v>
      </c>
      <c r="B17" t="s">
        <v>241</v>
      </c>
      <c r="C17" t="s">
        <v>181</v>
      </c>
      <c r="D17" t="s">
        <v>172</v>
      </c>
      <c r="E17" t="s">
        <v>238</v>
      </c>
      <c r="F17" t="s">
        <v>183</v>
      </c>
      <c r="G17" t="s">
        <v>242</v>
      </c>
      <c r="H17" t="s">
        <v>102</v>
      </c>
    </row>
    <row r="18" spans="1:8" x14ac:dyDescent="0.2">
      <c r="A18" t="s">
        <v>243</v>
      </c>
      <c r="B18" t="s">
        <v>244</v>
      </c>
      <c r="C18" t="s">
        <v>171</v>
      </c>
      <c r="D18" t="s">
        <v>172</v>
      </c>
      <c r="E18" t="s">
        <v>173</v>
      </c>
      <c r="F18" t="s">
        <v>174</v>
      </c>
      <c r="G18" t="s">
        <v>245</v>
      </c>
      <c r="H18" t="s">
        <v>104</v>
      </c>
    </row>
    <row r="19" spans="1:8" x14ac:dyDescent="0.2">
      <c r="A19" t="s">
        <v>246</v>
      </c>
      <c r="B19" t="s">
        <v>247</v>
      </c>
      <c r="C19" t="s">
        <v>181</v>
      </c>
      <c r="D19" t="s">
        <v>172</v>
      </c>
      <c r="E19" t="s">
        <v>182</v>
      </c>
      <c r="F19" t="s">
        <v>183</v>
      </c>
      <c r="G19" t="s">
        <v>248</v>
      </c>
      <c r="H19" t="s">
        <v>106</v>
      </c>
    </row>
    <row r="20" spans="1:8" x14ac:dyDescent="0.2">
      <c r="A20" t="s">
        <v>249</v>
      </c>
      <c r="B20" t="s">
        <v>250</v>
      </c>
      <c r="C20" t="s">
        <v>187</v>
      </c>
      <c r="D20" t="s">
        <v>172</v>
      </c>
      <c r="E20" t="s">
        <v>188</v>
      </c>
      <c r="F20" t="s">
        <v>189</v>
      </c>
      <c r="G20" t="s">
        <v>251</v>
      </c>
      <c r="H20" t="s">
        <v>252</v>
      </c>
    </row>
    <row r="21" spans="1:8" x14ac:dyDescent="0.2">
      <c r="A21" t="s">
        <v>253</v>
      </c>
      <c r="B21" t="s">
        <v>254</v>
      </c>
      <c r="C21" t="s">
        <v>255</v>
      </c>
      <c r="D21" t="s">
        <v>172</v>
      </c>
      <c r="E21" t="s">
        <v>256</v>
      </c>
      <c r="F21" t="s">
        <v>195</v>
      </c>
      <c r="G21" t="s">
        <v>257</v>
      </c>
      <c r="H21" t="s">
        <v>258</v>
      </c>
    </row>
    <row r="22" spans="1:8" x14ac:dyDescent="0.2">
      <c r="A22" t="s">
        <v>261</v>
      </c>
      <c r="B22" t="s">
        <v>262</v>
      </c>
      <c r="C22" t="s">
        <v>218</v>
      </c>
      <c r="D22" t="s">
        <v>172</v>
      </c>
      <c r="E22" t="s">
        <v>219</v>
      </c>
      <c r="F22" t="s">
        <v>220</v>
      </c>
      <c r="G22" t="s">
        <v>263</v>
      </c>
      <c r="H22" t="s">
        <v>110</v>
      </c>
    </row>
    <row r="23" spans="1:8" x14ac:dyDescent="0.2">
      <c r="A23" t="s">
        <v>264</v>
      </c>
      <c r="B23" t="s">
        <v>265</v>
      </c>
      <c r="C23" t="s">
        <v>266</v>
      </c>
      <c r="D23" t="s">
        <v>172</v>
      </c>
      <c r="E23" t="s">
        <v>267</v>
      </c>
      <c r="F23" t="s">
        <v>174</v>
      </c>
      <c r="G23" t="s">
        <v>268</v>
      </c>
      <c r="H23" t="s">
        <v>269</v>
      </c>
    </row>
    <row r="24" spans="1:8" x14ac:dyDescent="0.2">
      <c r="A24" t="s">
        <v>270</v>
      </c>
      <c r="B24" t="s">
        <v>271</v>
      </c>
      <c r="C24" t="s">
        <v>181</v>
      </c>
      <c r="D24" t="s">
        <v>172</v>
      </c>
      <c r="E24" t="s">
        <v>238</v>
      </c>
      <c r="F24" t="s">
        <v>183</v>
      </c>
      <c r="G24" t="s">
        <v>272</v>
      </c>
      <c r="H24" t="s">
        <v>112</v>
      </c>
    </row>
    <row r="25" spans="1:8" x14ac:dyDescent="0.2">
      <c r="A25" t="s">
        <v>273</v>
      </c>
      <c r="B25" t="s">
        <v>274</v>
      </c>
      <c r="C25" t="s">
        <v>181</v>
      </c>
      <c r="D25" t="s">
        <v>172</v>
      </c>
      <c r="E25">
        <v>96819</v>
      </c>
      <c r="F25" t="s">
        <v>183</v>
      </c>
      <c r="G25" t="s">
        <v>275</v>
      </c>
      <c r="H25" t="s">
        <v>114</v>
      </c>
    </row>
    <row r="26" spans="1:8" x14ac:dyDescent="0.2">
      <c r="A26" t="s">
        <v>276</v>
      </c>
      <c r="B26" t="s">
        <v>277</v>
      </c>
      <c r="C26" t="s">
        <v>187</v>
      </c>
      <c r="D26" t="s">
        <v>172</v>
      </c>
      <c r="E26" t="s">
        <v>188</v>
      </c>
      <c r="F26" t="s">
        <v>189</v>
      </c>
      <c r="G26" t="s">
        <v>278</v>
      </c>
      <c r="H26" t="s">
        <v>279</v>
      </c>
    </row>
    <row r="27" spans="1:8" x14ac:dyDescent="0.2">
      <c r="A27" t="s">
        <v>280</v>
      </c>
      <c r="B27" t="s">
        <v>281</v>
      </c>
      <c r="C27" t="s">
        <v>282</v>
      </c>
      <c r="D27" t="s">
        <v>172</v>
      </c>
      <c r="E27" t="s">
        <v>283</v>
      </c>
      <c r="F27" t="s">
        <v>174</v>
      </c>
      <c r="G27" t="s">
        <v>284</v>
      </c>
      <c r="H27" t="s">
        <v>285</v>
      </c>
    </row>
    <row r="28" spans="1:8" x14ac:dyDescent="0.2">
      <c r="A28" t="s">
        <v>286</v>
      </c>
      <c r="B28" s="107" t="s">
        <v>369</v>
      </c>
      <c r="C28" t="s">
        <v>171</v>
      </c>
      <c r="D28" t="s">
        <v>172</v>
      </c>
      <c r="E28" t="s">
        <v>173</v>
      </c>
      <c r="F28" t="s">
        <v>174</v>
      </c>
      <c r="G28" t="s">
        <v>287</v>
      </c>
      <c r="H28" t="s">
        <v>288</v>
      </c>
    </row>
    <row r="29" spans="1:8" x14ac:dyDescent="0.2">
      <c r="A29" t="s">
        <v>289</v>
      </c>
      <c r="B29" t="s">
        <v>290</v>
      </c>
      <c r="C29" t="s">
        <v>193</v>
      </c>
      <c r="D29" t="s">
        <v>172</v>
      </c>
      <c r="E29" t="s">
        <v>194</v>
      </c>
      <c r="F29" t="s">
        <v>195</v>
      </c>
      <c r="G29" t="s">
        <v>291</v>
      </c>
      <c r="H29" t="s">
        <v>116</v>
      </c>
    </row>
    <row r="30" spans="1:8" x14ac:dyDescent="0.2">
      <c r="A30" t="s">
        <v>292</v>
      </c>
      <c r="B30" t="s">
        <v>293</v>
      </c>
      <c r="C30" t="s">
        <v>187</v>
      </c>
      <c r="D30" t="s">
        <v>172</v>
      </c>
      <c r="E30" t="s">
        <v>188</v>
      </c>
      <c r="F30" t="s">
        <v>189</v>
      </c>
      <c r="G30" t="s">
        <v>294</v>
      </c>
      <c r="H30" t="s">
        <v>118</v>
      </c>
    </row>
    <row r="31" spans="1:8" x14ac:dyDescent="0.2">
      <c r="A31" s="107" t="s">
        <v>370</v>
      </c>
      <c r="B31" t="s">
        <v>259</v>
      </c>
      <c r="C31" t="s">
        <v>227</v>
      </c>
      <c r="D31" t="s">
        <v>172</v>
      </c>
      <c r="E31" t="s">
        <v>228</v>
      </c>
      <c r="F31" t="s">
        <v>229</v>
      </c>
      <c r="G31" t="s">
        <v>260</v>
      </c>
      <c r="H31" t="s">
        <v>108</v>
      </c>
    </row>
    <row r="32" spans="1:8" x14ac:dyDescent="0.2">
      <c r="A32" t="s">
        <v>295</v>
      </c>
      <c r="B32" t="s">
        <v>296</v>
      </c>
      <c r="C32" t="s">
        <v>199</v>
      </c>
      <c r="D32" t="s">
        <v>172</v>
      </c>
      <c r="E32" t="s">
        <v>200</v>
      </c>
      <c r="F32" t="s">
        <v>183</v>
      </c>
      <c r="G32" t="s">
        <v>297</v>
      </c>
      <c r="H32" t="s">
        <v>298</v>
      </c>
    </row>
    <row r="33" spans="1:8" x14ac:dyDescent="0.2">
      <c r="A33" t="s">
        <v>299</v>
      </c>
      <c r="B33" t="s">
        <v>300</v>
      </c>
      <c r="C33" t="s">
        <v>199</v>
      </c>
      <c r="D33" t="s">
        <v>172</v>
      </c>
      <c r="E33" t="s">
        <v>200</v>
      </c>
      <c r="F33" t="s">
        <v>183</v>
      </c>
      <c r="G33" t="s">
        <v>301</v>
      </c>
      <c r="H33" t="s">
        <v>302</v>
      </c>
    </row>
    <row r="34" spans="1:8" x14ac:dyDescent="0.2">
      <c r="A34" t="s">
        <v>303</v>
      </c>
      <c r="B34" t="s">
        <v>304</v>
      </c>
      <c r="C34" t="s">
        <v>181</v>
      </c>
      <c r="D34" t="s">
        <v>172</v>
      </c>
      <c r="E34" t="s">
        <v>238</v>
      </c>
      <c r="F34" t="s">
        <v>183</v>
      </c>
      <c r="G34" t="s">
        <v>305</v>
      </c>
      <c r="H34" t="s">
        <v>306</v>
      </c>
    </row>
    <row r="37" spans="1:8" x14ac:dyDescent="0.2">
      <c r="A37" s="100" t="s">
        <v>2</v>
      </c>
      <c r="B37" s="100" t="s">
        <v>307</v>
      </c>
      <c r="C37" s="100" t="s">
        <v>59</v>
      </c>
    </row>
    <row r="38" spans="1:8" x14ac:dyDescent="0.2">
      <c r="A38" t="s">
        <v>308</v>
      </c>
      <c r="B38" t="s">
        <v>309</v>
      </c>
      <c r="C38">
        <v>10002</v>
      </c>
    </row>
    <row r="39" spans="1:8" x14ac:dyDescent="0.2">
      <c r="A39" t="s">
        <v>310</v>
      </c>
      <c r="B39" t="s">
        <v>311</v>
      </c>
      <c r="C39">
        <v>10001</v>
      </c>
    </row>
    <row r="40" spans="1:8" x14ac:dyDescent="0.2">
      <c r="A40" t="s">
        <v>312</v>
      </c>
      <c r="B40" t="s">
        <v>313</v>
      </c>
      <c r="C40">
        <v>70001</v>
      </c>
    </row>
    <row r="41" spans="1:8" x14ac:dyDescent="0.2">
      <c r="A41" t="s">
        <v>314</v>
      </c>
      <c r="B41" t="s">
        <v>315</v>
      </c>
      <c r="C41">
        <v>70002</v>
      </c>
    </row>
    <row r="42" spans="1:8" x14ac:dyDescent="0.2">
      <c r="A42" t="s">
        <v>316</v>
      </c>
      <c r="B42" t="s">
        <v>317</v>
      </c>
      <c r="C42">
        <v>10012</v>
      </c>
    </row>
    <row r="43" spans="1:8" x14ac:dyDescent="0.2">
      <c r="A43" t="s">
        <v>318</v>
      </c>
      <c r="B43" t="s">
        <v>319</v>
      </c>
      <c r="C43">
        <v>10004</v>
      </c>
    </row>
    <row r="44" spans="1:8" x14ac:dyDescent="0.2">
      <c r="A44" t="s">
        <v>320</v>
      </c>
      <c r="B44" t="s">
        <v>321</v>
      </c>
      <c r="C44">
        <v>10008</v>
      </c>
    </row>
    <row r="45" spans="1:8" x14ac:dyDescent="0.2">
      <c r="A45" s="107" t="s">
        <v>368</v>
      </c>
      <c r="B45" t="s">
        <v>322</v>
      </c>
      <c r="C45">
        <v>10003</v>
      </c>
    </row>
    <row r="46" spans="1:8" x14ac:dyDescent="0.2">
      <c r="A46" t="s">
        <v>323</v>
      </c>
      <c r="B46" t="s">
        <v>324</v>
      </c>
      <c r="C46">
        <v>80001</v>
      </c>
    </row>
    <row r="47" spans="1:8" x14ac:dyDescent="0.2">
      <c r="A47" t="s">
        <v>325</v>
      </c>
      <c r="B47" t="s">
        <v>326</v>
      </c>
      <c r="C47">
        <v>10012</v>
      </c>
    </row>
    <row r="48" spans="1:8" x14ac:dyDescent="0.2">
      <c r="A48" t="s">
        <v>327</v>
      </c>
      <c r="B48" t="s">
        <v>62</v>
      </c>
      <c r="C48">
        <v>50001</v>
      </c>
    </row>
    <row r="49" spans="1:3" x14ac:dyDescent="0.2">
      <c r="A49" t="s">
        <v>328</v>
      </c>
      <c r="B49" t="s">
        <v>329</v>
      </c>
      <c r="C49">
        <v>20001</v>
      </c>
    </row>
    <row r="50" spans="1:3" x14ac:dyDescent="0.2">
      <c r="A50" t="s">
        <v>330</v>
      </c>
      <c r="B50" t="s">
        <v>331</v>
      </c>
      <c r="C50">
        <v>60001</v>
      </c>
    </row>
    <row r="51" spans="1:3" x14ac:dyDescent="0.2">
      <c r="A51" t="s">
        <v>332</v>
      </c>
      <c r="B51" t="s">
        <v>333</v>
      </c>
      <c r="C51">
        <v>30003</v>
      </c>
    </row>
    <row r="52" spans="1:3" x14ac:dyDescent="0.2">
      <c r="A52" t="s">
        <v>334</v>
      </c>
      <c r="B52" t="s">
        <v>335</v>
      </c>
      <c r="C52">
        <v>30002</v>
      </c>
    </row>
    <row r="53" spans="1:3" x14ac:dyDescent="0.2">
      <c r="A53" t="s">
        <v>336</v>
      </c>
      <c r="B53" t="s">
        <v>337</v>
      </c>
      <c r="C53">
        <v>10005</v>
      </c>
    </row>
    <row r="54" spans="1:3" x14ac:dyDescent="0.2">
      <c r="A54" t="s">
        <v>338</v>
      </c>
      <c r="B54" t="s">
        <v>339</v>
      </c>
      <c r="C54">
        <v>30001</v>
      </c>
    </row>
    <row r="55" spans="1:3" x14ac:dyDescent="0.2">
      <c r="A55" t="s">
        <v>340</v>
      </c>
      <c r="B55" t="s">
        <v>341</v>
      </c>
      <c r="C55">
        <v>10009</v>
      </c>
    </row>
    <row r="56" spans="1:3" x14ac:dyDescent="0.2">
      <c r="A56" t="s">
        <v>342</v>
      </c>
      <c r="B56" t="s">
        <v>343</v>
      </c>
      <c r="C56">
        <v>10006</v>
      </c>
    </row>
    <row r="57" spans="1:3" x14ac:dyDescent="0.2">
      <c r="A57" t="s">
        <v>344</v>
      </c>
      <c r="B57" t="s">
        <v>345</v>
      </c>
      <c r="C57">
        <v>10013</v>
      </c>
    </row>
    <row r="58" spans="1:3" x14ac:dyDescent="0.2">
      <c r="A58" t="s">
        <v>346</v>
      </c>
      <c r="B58" t="s">
        <v>347</v>
      </c>
      <c r="C58">
        <v>20002</v>
      </c>
    </row>
    <row r="59" spans="1:3" x14ac:dyDescent="0.2">
      <c r="A59" t="s">
        <v>348</v>
      </c>
      <c r="B59" t="s">
        <v>349</v>
      </c>
      <c r="C59">
        <v>10007</v>
      </c>
    </row>
    <row r="60" spans="1:3" x14ac:dyDescent="0.2">
      <c r="A60" t="s">
        <v>350</v>
      </c>
      <c r="B60" t="s">
        <v>351</v>
      </c>
      <c r="C60">
        <v>10011</v>
      </c>
    </row>
    <row r="61" spans="1:3" x14ac:dyDescent="0.2">
      <c r="A61" t="s">
        <v>352</v>
      </c>
      <c r="B61" t="s">
        <v>353</v>
      </c>
      <c r="C61">
        <v>10010</v>
      </c>
    </row>
    <row r="64" spans="1:3" x14ac:dyDescent="0.2">
      <c r="A64" s="100" t="s">
        <v>354</v>
      </c>
      <c r="B64" s="100" t="s">
        <v>355</v>
      </c>
    </row>
    <row r="65" spans="1:2" x14ac:dyDescent="0.2">
      <c r="A65" t="s">
        <v>356</v>
      </c>
      <c r="B65" t="s">
        <v>183</v>
      </c>
    </row>
    <row r="66" spans="1:2" x14ac:dyDescent="0.2">
      <c r="A66" t="s">
        <v>357</v>
      </c>
      <c r="B66" t="s">
        <v>195</v>
      </c>
    </row>
    <row r="67" spans="1:2" x14ac:dyDescent="0.2">
      <c r="A67" t="s">
        <v>358</v>
      </c>
      <c r="B67" t="s">
        <v>189</v>
      </c>
    </row>
    <row r="68" spans="1:2" x14ac:dyDescent="0.2">
      <c r="A68" t="s">
        <v>359</v>
      </c>
    </row>
    <row r="69" spans="1:2" x14ac:dyDescent="0.2">
      <c r="A69" t="s">
        <v>360</v>
      </c>
      <c r="B69" t="s">
        <v>229</v>
      </c>
    </row>
    <row r="70" spans="1:2" x14ac:dyDescent="0.2">
      <c r="A70" t="s">
        <v>361</v>
      </c>
      <c r="B70" t="s">
        <v>220</v>
      </c>
    </row>
    <row r="71" spans="1:2" x14ac:dyDescent="0.2">
      <c r="A71" t="s">
        <v>362</v>
      </c>
      <c r="B71" t="s">
        <v>174</v>
      </c>
    </row>
    <row r="72" spans="1:2" x14ac:dyDescent="0.2">
      <c r="A72" t="s">
        <v>363</v>
      </c>
    </row>
    <row r="75" spans="1:2" x14ac:dyDescent="0.2">
      <c r="A75" s="100" t="s">
        <v>1</v>
      </c>
      <c r="B75" t="b">
        <v>0</v>
      </c>
    </row>
  </sheetData>
  <sheetProtection algorithmName="SHA-512" hashValue="ssOs4q7I980SzoQEGNU600Adhv1gPl3LlA1d5yTVRZdBrBQmCy0kU251TMNFzJsCixeRIo1mkXLyD5ZPRWNLBQ==" saltValue="detSUJCiDVeapwBxo/IhY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A5F8-CBED-4D2B-AEB9-72F198746FDA}">
  <sheetPr codeName="Sheet6"/>
  <dimension ref="A1:E40"/>
  <sheetViews>
    <sheetView workbookViewId="0">
      <selection activeCell="A31" sqref="A31"/>
    </sheetView>
  </sheetViews>
  <sheetFormatPr defaultRowHeight="12.75" x14ac:dyDescent="0.2"/>
  <sheetData>
    <row r="1" spans="1:5" x14ac:dyDescent="0.2">
      <c r="A1" t="s">
        <v>143</v>
      </c>
      <c r="B1" t="s">
        <v>144</v>
      </c>
      <c r="C1" t="s">
        <v>145</v>
      </c>
      <c r="D1" t="s">
        <v>146</v>
      </c>
      <c r="E1" t="s">
        <v>147</v>
      </c>
    </row>
    <row r="2" spans="1:5" x14ac:dyDescent="0.2">
      <c r="A2" s="90" t="str">
        <f>IF(AND(D2="",E2=""),"",'(3) Refinery'!$J$21)</f>
        <v/>
      </c>
      <c r="B2" s="90" t="str">
        <f>IF(AND(D2="",E2=""),"",'(3) Refinery'!B32)</f>
        <v/>
      </c>
      <c r="C2" s="90" t="str">
        <f>IF(AND(D2="",E2=""),"",'(3) Refinery'!Q32)</f>
        <v/>
      </c>
      <c r="D2" s="92" t="str">
        <f>'(3) Refinery'!R32 &amp; ""</f>
        <v/>
      </c>
      <c r="E2" t="str">
        <f>'(3) Refinery'!V32 &amp; ""</f>
        <v/>
      </c>
    </row>
    <row r="3" spans="1:5" x14ac:dyDescent="0.2">
      <c r="A3" s="90" t="str">
        <f>IF(AND(D3="",E3=""),"",'(3) Refinery'!$J$21)</f>
        <v/>
      </c>
      <c r="B3" s="90" t="str">
        <f>IF(AND(D3="",E3=""),"",'(3) Refinery'!B33)</f>
        <v/>
      </c>
      <c r="C3" s="90" t="str">
        <f>IF(AND(D3="",E3=""),"",'(3) Refinery'!Q33)</f>
        <v/>
      </c>
      <c r="D3" s="92" t="str">
        <f>'(3) Refinery'!R33 &amp; ""</f>
        <v/>
      </c>
      <c r="E3" t="str">
        <f>'(3) Refinery'!V33 &amp; ""</f>
        <v/>
      </c>
    </row>
    <row r="4" spans="1:5" x14ac:dyDescent="0.2">
      <c r="A4" s="90" t="str">
        <f>IF(AND(D4="",E4=""),"",'(3) Refinery'!$J$21)</f>
        <v/>
      </c>
      <c r="B4" s="90" t="str">
        <f>IF(AND(D4="",E4=""),"",'(3) Refinery'!B34)</f>
        <v/>
      </c>
      <c r="C4" s="90" t="str">
        <f>IF(AND(D4="",E4=""),"",'(3) Refinery'!Q34)</f>
        <v/>
      </c>
      <c r="D4" s="92" t="str">
        <f>'(3) Refinery'!R34 &amp; ""</f>
        <v/>
      </c>
      <c r="E4" t="str">
        <f>'(3) Refinery'!V34 &amp; ""</f>
        <v/>
      </c>
    </row>
    <row r="5" spans="1:5" x14ac:dyDescent="0.2">
      <c r="A5" s="90" t="str">
        <f>IF(AND(D5="",E5=""),"",'(3) Refinery'!$J$21)</f>
        <v/>
      </c>
      <c r="B5" s="90" t="str">
        <f>IF(AND(D5="",E5=""),"",'(3) Refinery'!B35)</f>
        <v/>
      </c>
      <c r="C5" s="90" t="str">
        <f>IF(AND(D5="",E5=""),"",'(3) Refinery'!Q35)</f>
        <v/>
      </c>
      <c r="D5" s="92" t="str">
        <f>'(3) Refinery'!R35 &amp; ""</f>
        <v/>
      </c>
      <c r="E5" t="str">
        <f>'(3) Refinery'!V35 &amp; ""</f>
        <v/>
      </c>
    </row>
    <row r="6" spans="1:5" x14ac:dyDescent="0.2">
      <c r="A6" s="90" t="str">
        <f>IF(AND(D6="",E6=""),"",'(3) Refinery'!$J$21)</f>
        <v/>
      </c>
      <c r="B6" s="90" t="str">
        <f>IF(AND(D6="",E6=""),"",'(3) Refinery'!B36)</f>
        <v/>
      </c>
      <c r="C6" s="90" t="str">
        <f>IF(AND(D6="",E6=""),"",'(3) Refinery'!Q36)</f>
        <v/>
      </c>
      <c r="D6" s="92" t="str">
        <f>'(3) Refinery'!R36 &amp; ""</f>
        <v/>
      </c>
      <c r="E6" t="str">
        <f>'(3) Refinery'!V36 &amp; ""</f>
        <v/>
      </c>
    </row>
    <row r="7" spans="1:5" x14ac:dyDescent="0.2">
      <c r="A7" s="90" t="str">
        <f>IF(AND(D7="",E7=""),"",'(3) Refinery'!$J$21)</f>
        <v/>
      </c>
      <c r="B7" s="90" t="str">
        <f>IF(AND(D7="",E7=""),"",'(3) Refinery'!B37)</f>
        <v/>
      </c>
      <c r="C7" s="90" t="str">
        <f>IF(AND(D7="",E7=""),"",'(3) Refinery'!Q37)</f>
        <v/>
      </c>
      <c r="D7" s="92" t="str">
        <f>'(3) Refinery'!R37 &amp; ""</f>
        <v/>
      </c>
      <c r="E7" t="str">
        <f>'(3) Refinery'!V37 &amp; ""</f>
        <v/>
      </c>
    </row>
    <row r="8" spans="1:5" x14ac:dyDescent="0.2">
      <c r="A8" s="90" t="str">
        <f>IF(AND(D8="",E8=""),"",'(3) Refinery'!$J$21)</f>
        <v/>
      </c>
      <c r="B8" s="90" t="str">
        <f>IF(AND(D8="",E8=""),"",'(3) Refinery'!B38)</f>
        <v/>
      </c>
      <c r="C8" s="90" t="str">
        <f>IF(AND(D8="",E8=""),"",'(3) Refinery'!Q38)</f>
        <v/>
      </c>
      <c r="D8" s="92" t="str">
        <f>'(3) Refinery'!R38 &amp; ""</f>
        <v/>
      </c>
      <c r="E8" t="str">
        <f>'(3) Refinery'!V38 &amp; ""</f>
        <v/>
      </c>
    </row>
    <row r="9" spans="1:5" x14ac:dyDescent="0.2">
      <c r="A9" s="90" t="str">
        <f>IF(AND(D9="",E9=""),"",'(3) Refinery'!$J$21)</f>
        <v/>
      </c>
      <c r="B9" s="90" t="str">
        <f>IF(AND(D9="",E9=""),"",'(3) Refinery'!B39)</f>
        <v/>
      </c>
      <c r="C9" s="90" t="str">
        <f>IF(AND(D9="",E9=""),"",'(3) Refinery'!Q39)</f>
        <v/>
      </c>
      <c r="D9" s="92" t="str">
        <f>'(3) Refinery'!R39 &amp; ""</f>
        <v/>
      </c>
      <c r="E9" t="str">
        <f>'(3) Refinery'!V39 &amp; ""</f>
        <v/>
      </c>
    </row>
    <row r="10" spans="1:5" x14ac:dyDescent="0.2">
      <c r="A10" s="90" t="str">
        <f>IF(AND(D10="",E10=""),"",'(3) Refinery'!$J$21)</f>
        <v/>
      </c>
      <c r="B10" s="90" t="str">
        <f>IF(AND(D10="",E10=""),"",'(3) Refinery'!B40)</f>
        <v/>
      </c>
      <c r="C10" s="90" t="str">
        <f>IF(AND(D10="",E10=""),"",'(3) Refinery'!Q40)</f>
        <v/>
      </c>
      <c r="D10" s="92" t="str">
        <f>'(3) Refinery'!R40 &amp; ""</f>
        <v/>
      </c>
      <c r="E10" t="str">
        <f>'(3) Refinery'!V40 &amp; ""</f>
        <v/>
      </c>
    </row>
    <row r="11" spans="1:5" x14ac:dyDescent="0.2">
      <c r="A11" s="90" t="str">
        <f>IF(AND(D11="",E11=""),"",'(3) Refinery'!$J$21)</f>
        <v/>
      </c>
      <c r="B11" s="90" t="str">
        <f>IF(AND(D11="",E11=""),"",'(3) Refinery'!B41)</f>
        <v/>
      </c>
      <c r="C11" s="90" t="str">
        <f>IF(AND(D11="",E11=""),"",'(3) Refinery'!Q41)</f>
        <v/>
      </c>
      <c r="D11" s="92" t="str">
        <f>'(3) Refinery'!R41 &amp; ""</f>
        <v/>
      </c>
      <c r="E11" t="str">
        <f>'(3) Refinery'!V41 &amp; ""</f>
        <v/>
      </c>
    </row>
    <row r="12" spans="1:5" x14ac:dyDescent="0.2">
      <c r="A12" s="90" t="str">
        <f>IF(AND(D12="",E12=""),"",'(3) Refinery'!$J$21)</f>
        <v/>
      </c>
      <c r="B12" s="90" t="str">
        <f>IF(AND(D12="",E12=""),"",'(3) Refinery'!B42)</f>
        <v/>
      </c>
      <c r="C12" s="90" t="str">
        <f>IF(AND(D12="",E12=""),"",'(3) Refinery'!Q42)</f>
        <v/>
      </c>
      <c r="D12" s="92" t="str">
        <f>'(3) Refinery'!R42 &amp; ""</f>
        <v/>
      </c>
      <c r="E12" t="str">
        <f>'(3) Refinery'!V42 &amp; ""</f>
        <v/>
      </c>
    </row>
    <row r="13" spans="1:5" x14ac:dyDescent="0.2">
      <c r="A13" s="90" t="str">
        <f>IF(AND(D13="",E13=""),"",'(3) Refinery'!$J$21)</f>
        <v/>
      </c>
      <c r="B13" s="90" t="str">
        <f>IF(AND(D13="",E13=""),"",'(3) Refinery'!B43)</f>
        <v/>
      </c>
      <c r="C13" s="90" t="str">
        <f>IF(AND(D13="",E13=""),"",'(3) Refinery'!Q43)</f>
        <v/>
      </c>
      <c r="D13" s="92" t="str">
        <f>'(3) Refinery'!R43 &amp; ""</f>
        <v/>
      </c>
      <c r="E13" t="str">
        <f>'(3) Refinery'!V43 &amp; ""</f>
        <v/>
      </c>
    </row>
    <row r="14" spans="1:5" x14ac:dyDescent="0.2">
      <c r="A14" s="90" t="str">
        <f>IF(AND(D14="",E14=""),"",'(3) Refinery'!$J$21)</f>
        <v/>
      </c>
      <c r="B14" s="90" t="str">
        <f>IF(AND(D14="",E14=""),"",'(3) Refinery'!B44)</f>
        <v/>
      </c>
      <c r="C14" s="90" t="str">
        <f>IF(AND(D14="",E14=""),"",'(3) Refinery'!Q44)</f>
        <v/>
      </c>
      <c r="D14" s="92" t="str">
        <f>'(3) Refinery'!R44 &amp; ""</f>
        <v/>
      </c>
      <c r="E14" t="str">
        <f>'(3) Refinery'!V44 &amp; ""</f>
        <v/>
      </c>
    </row>
    <row r="15" spans="1:5" x14ac:dyDescent="0.2">
      <c r="A15" s="90" t="str">
        <f>IF(AND(D15="",E15=""),"",'(3) Refinery'!$J$21)</f>
        <v/>
      </c>
      <c r="B15" s="90" t="str">
        <f>IF(AND(D15="",E15=""),"",'(3) Refinery'!B45)</f>
        <v/>
      </c>
      <c r="C15" s="90" t="str">
        <f>IF(AND(D15="",E15=""),"",'(3) Refinery'!Q45)</f>
        <v/>
      </c>
      <c r="D15" s="92" t="str">
        <f>'(3) Refinery'!R45 &amp; ""</f>
        <v/>
      </c>
      <c r="E15" t="str">
        <f>'(3) Refinery'!V45 &amp; ""</f>
        <v/>
      </c>
    </row>
    <row r="16" spans="1:5" x14ac:dyDescent="0.2">
      <c r="A16" s="90" t="str">
        <f>IF(AND(D16="",E16=""),"",'(3) Refinery'!$J$21)</f>
        <v/>
      </c>
      <c r="B16" s="90" t="str">
        <f>IF(AND(D16="",E16=""),"",'(3) Refinery'!B46)</f>
        <v/>
      </c>
      <c r="C16" s="90" t="str">
        <f>IF(AND(D16="",E16=""),"",'(3) Refinery'!Q46)</f>
        <v/>
      </c>
      <c r="D16" s="92" t="str">
        <f>'(3) Refinery'!R46 &amp; ""</f>
        <v/>
      </c>
      <c r="E16" t="str">
        <f>'(3) Refinery'!V46 &amp; ""</f>
        <v/>
      </c>
    </row>
    <row r="17" spans="1:5" x14ac:dyDescent="0.2">
      <c r="A17" s="90" t="str">
        <f>IF(AND(D17="",E17=""),"",'(3) Refinery'!$J$21)</f>
        <v/>
      </c>
      <c r="B17" s="90" t="str">
        <f>IF(AND(D17="",E17=""),"",'(3) Refinery'!B47)</f>
        <v/>
      </c>
      <c r="C17" s="90" t="str">
        <f>IF(AND(D17="",E17=""),"",'(3) Refinery'!Q47)</f>
        <v/>
      </c>
      <c r="D17" s="92" t="str">
        <f>'(3) Refinery'!R47 &amp; ""</f>
        <v/>
      </c>
      <c r="E17" t="str">
        <f>'(3) Refinery'!V47 &amp; ""</f>
        <v/>
      </c>
    </row>
    <row r="18" spans="1:5" x14ac:dyDescent="0.2">
      <c r="A18" s="90" t="str">
        <f>IF(AND(D18="",E18=""),"",'(3) Refinery'!$J$21)</f>
        <v/>
      </c>
      <c r="B18" s="90" t="str">
        <f>IF(AND(D18="",E18=""),"",'(3) Refinery'!B48)</f>
        <v/>
      </c>
      <c r="C18" s="90" t="str">
        <f>IF(AND(D18="",E18=""),"",'(3) Refinery'!Q48)</f>
        <v/>
      </c>
      <c r="D18" s="92" t="str">
        <f>'(3) Refinery'!R48 &amp; ""</f>
        <v/>
      </c>
      <c r="E18" t="str">
        <f>'(3) Refinery'!V48 &amp; ""</f>
        <v/>
      </c>
    </row>
    <row r="19" spans="1:5" x14ac:dyDescent="0.2">
      <c r="A19" s="90" t="str">
        <f>IF(AND(D19="",E19=""),"",'(3) Refinery'!$J$21)</f>
        <v/>
      </c>
      <c r="B19" s="90" t="str">
        <f>IF(AND(D19="",E19=""),"",'(3) Refinery'!B49)</f>
        <v/>
      </c>
      <c r="C19" s="90" t="str">
        <f>IF(AND(D19="",E19=""),"",'(3) Refinery'!Q49)</f>
        <v/>
      </c>
      <c r="D19" s="92" t="str">
        <f>'(3) Refinery'!R49 &amp; ""</f>
        <v/>
      </c>
      <c r="E19" t="str">
        <f>'(3) Refinery'!V49 &amp; ""</f>
        <v/>
      </c>
    </row>
    <row r="20" spans="1:5" x14ac:dyDescent="0.2">
      <c r="A20" s="90" t="str">
        <f>IF(AND(D20="",E20=""),"",'(3) Refinery'!$J$21)</f>
        <v/>
      </c>
      <c r="B20" s="90" t="str">
        <f>IF(AND(D20="",E20=""),"",'(3) Refinery'!B50)</f>
        <v/>
      </c>
      <c r="C20" s="90" t="str">
        <f>IF(AND(D20="",E20=""),"",'(3) Refinery'!Q50)</f>
        <v/>
      </c>
      <c r="D20" s="92" t="str">
        <f>'(3) Refinery'!R50 &amp; ""</f>
        <v/>
      </c>
      <c r="E20" t="str">
        <f>'(3) Refinery'!V50 &amp; ""</f>
        <v/>
      </c>
    </row>
    <row r="21" spans="1:5" x14ac:dyDescent="0.2">
      <c r="A21" s="90" t="str">
        <f>IF(AND(D21="",E21=""),"",'(3) Refinery'!$J$21)</f>
        <v/>
      </c>
      <c r="B21" s="90" t="str">
        <f>IF(AND(D21="",E21=""),"",'(3) Refinery'!B51)</f>
        <v/>
      </c>
      <c r="C21" s="90" t="str">
        <f>IF(AND(D21="",E21=""),"",'(3) Refinery'!Q51)</f>
        <v/>
      </c>
      <c r="D21" s="92" t="str">
        <f>'(3) Refinery'!R51 &amp; ""</f>
        <v/>
      </c>
      <c r="E21" t="str">
        <f>'(3) Refinery'!V51 &amp; ""</f>
        <v/>
      </c>
    </row>
    <row r="22" spans="1:5" x14ac:dyDescent="0.2">
      <c r="A22" s="90" t="str">
        <f>IF(AND(D22="",E22=""),"",'(3) Refinery'!$J$21)</f>
        <v/>
      </c>
      <c r="B22" s="90" t="str">
        <f>IF(AND(D22="",E22=""),"",'(3) Refinery'!B52)</f>
        <v/>
      </c>
      <c r="C22" s="90" t="str">
        <f>IF(AND(D22="",E22=""),"",'(3) Refinery'!Q52)</f>
        <v/>
      </c>
      <c r="D22" s="92" t="str">
        <f>'(3) Refinery'!R52 &amp; ""</f>
        <v/>
      </c>
      <c r="E22" t="str">
        <f>'(3) Refinery'!V52 &amp; ""</f>
        <v/>
      </c>
    </row>
    <row r="23" spans="1:5" x14ac:dyDescent="0.2">
      <c r="A23" s="90" t="str">
        <f>IF(AND(D23="",E23=""),"",'(3) Refinery'!$J$21)</f>
        <v/>
      </c>
      <c r="B23" s="90" t="str">
        <f>IF(AND(D23="",E23=""),"",'(3) Refinery'!B53)</f>
        <v/>
      </c>
      <c r="C23" s="90" t="str">
        <f>IF(AND(D23="",E23=""),"",'(3) Refinery'!Q53)</f>
        <v/>
      </c>
      <c r="D23" s="92" t="str">
        <f>'(3) Refinery'!R53 &amp; ""</f>
        <v/>
      </c>
      <c r="E23" t="str">
        <f>'(3) Refinery'!V53 &amp; ""</f>
        <v/>
      </c>
    </row>
    <row r="24" spans="1:5" x14ac:dyDescent="0.2">
      <c r="A24" s="90" t="str">
        <f>IF(AND(D24="",E24=""),"",'(3) Refinery'!$J$21)</f>
        <v/>
      </c>
      <c r="B24" s="90" t="str">
        <f>IF(AND(D24="",E24=""),"",'(3) Refinery'!B54)</f>
        <v/>
      </c>
      <c r="C24" s="90" t="str">
        <f>IF(AND(D24="",E24=""),"",'(3) Refinery'!Q54)</f>
        <v/>
      </c>
      <c r="D24" s="92" t="str">
        <f>'(3) Refinery'!R54 &amp; ""</f>
        <v/>
      </c>
      <c r="E24" t="str">
        <f>'(3) Refinery'!V54 &amp; ""</f>
        <v/>
      </c>
    </row>
    <row r="25" spans="1:5" x14ac:dyDescent="0.2">
      <c r="A25" s="90" t="str">
        <f>IF(AND(D25="",E25=""),"",'(3) Refinery'!$J$21)</f>
        <v/>
      </c>
      <c r="B25" s="90" t="str">
        <f>IF(AND(D25="",E25=""),"",'(3) Refinery'!B55)</f>
        <v/>
      </c>
      <c r="C25" s="90" t="str">
        <f>IF(AND(D25="",E25=""),"",'(3) Refinery'!Q55)</f>
        <v/>
      </c>
      <c r="D25" s="92" t="str">
        <f>'(3) Refinery'!R55 &amp; ""</f>
        <v/>
      </c>
      <c r="E25" t="str">
        <f>'(3) Refinery'!V55 &amp; ""</f>
        <v/>
      </c>
    </row>
    <row r="26" spans="1:5" x14ac:dyDescent="0.2">
      <c r="A26" s="90" t="str">
        <f>IF(AND(D26="",E26=""),"",'(3) Refinery'!$J$21)</f>
        <v/>
      </c>
      <c r="B26" s="90" t="str">
        <f>IF(AND(D26="",E26=""),"",'(3) Refinery'!B56)</f>
        <v/>
      </c>
      <c r="C26" s="90" t="str">
        <f>IF(AND(D26="",E26=""),"",'(3) Refinery'!Q56)</f>
        <v/>
      </c>
      <c r="D26" s="92" t="str">
        <f>'(3) Refinery'!R56 &amp; ""</f>
        <v/>
      </c>
      <c r="E26" t="str">
        <f>'(3) Refinery'!V56 &amp; ""</f>
        <v/>
      </c>
    </row>
    <row r="27" spans="1:5" x14ac:dyDescent="0.2">
      <c r="A27" s="90" t="str">
        <f>IF(AND(D27="",E27=""),"",'(3) Refinery'!$J$21)</f>
        <v/>
      </c>
      <c r="B27" s="90" t="str">
        <f>IF(AND(D27="",E27=""),"",'(3) Refinery'!B57)</f>
        <v/>
      </c>
      <c r="C27" s="90" t="str">
        <f>IF(AND(D27="",E27=""),"",'(3) Refinery'!Q57)</f>
        <v/>
      </c>
      <c r="D27" s="92" t="str">
        <f>'(3) Refinery'!R57 &amp; ""</f>
        <v/>
      </c>
      <c r="E27" t="str">
        <f>'(3) Refinery'!V57 &amp; ""</f>
        <v/>
      </c>
    </row>
    <row r="28" spans="1:5" x14ac:dyDescent="0.2">
      <c r="A28" s="90" t="str">
        <f>IF(AND(D28="",E28=""),"",'(3) Refinery'!$J$21)</f>
        <v/>
      </c>
      <c r="B28" s="90" t="str">
        <f>IF(AND(D28="",E28=""),"",'(3) Refinery'!B58)</f>
        <v/>
      </c>
      <c r="C28" s="90" t="str">
        <f>IF(AND(D28="",E28=""),"",'(3) Refinery'!Q58)</f>
        <v/>
      </c>
      <c r="D28" s="92" t="str">
        <f>'(3) Refinery'!R58 &amp; ""</f>
        <v/>
      </c>
      <c r="E28" t="str">
        <f>'(3) Refinery'!V58 &amp; ""</f>
        <v/>
      </c>
    </row>
    <row r="29" spans="1:5" x14ac:dyDescent="0.2">
      <c r="A29" s="90" t="str">
        <f>IF(AND(D29="",E29=""),"",'(3) Refinery'!$J$21)</f>
        <v/>
      </c>
      <c r="B29" s="90" t="str">
        <f>IF(AND(D29="",E29=""),"",'(3) Refinery'!B59)</f>
        <v/>
      </c>
      <c r="C29" s="90" t="str">
        <f>IF(AND(D29="",E29=""),"",'(3) Refinery'!Q59)</f>
        <v/>
      </c>
      <c r="D29" s="92" t="str">
        <f>'(3) Refinery'!R59 &amp; ""</f>
        <v/>
      </c>
      <c r="E29" t="str">
        <f>'(3) Refinery'!V59 &amp; ""</f>
        <v/>
      </c>
    </row>
    <row r="30" spans="1:5" x14ac:dyDescent="0.2">
      <c r="A30" s="90" t="str">
        <f>IF(AND(D30="",E30=""),"",'(3) Refinery'!$J$21)</f>
        <v/>
      </c>
      <c r="B30" s="90" t="str">
        <f>IF(AND(D30="",E30=""),"",'(3) Refinery'!B60)</f>
        <v/>
      </c>
      <c r="C30" s="90" t="str">
        <f>IF(AND(D30="",E30=""),"",'(3) Refinery'!Q60)</f>
        <v/>
      </c>
      <c r="D30" s="92" t="str">
        <f>'(3) Refinery'!R60 &amp; ""</f>
        <v/>
      </c>
      <c r="E30" t="str">
        <f>'(3) Refinery'!V60 &amp; ""</f>
        <v/>
      </c>
    </row>
    <row r="31" spans="1:5" x14ac:dyDescent="0.2">
      <c r="A31" s="90" t="str">
        <f>IF(AND(D31="",E31=""),"",'(3) Refinery'!$J$21)</f>
        <v/>
      </c>
      <c r="B31" s="90" t="str">
        <f>IF(AND(D31="",E31=""),"",'(3) Refinery'!B61)</f>
        <v/>
      </c>
      <c r="C31" s="90" t="str">
        <f>IF(AND(D31="",E31=""),"",'(3) Refinery'!Q61)</f>
        <v/>
      </c>
      <c r="D31" s="92" t="str">
        <f>'(3) Refinery'!R61 &amp; ""</f>
        <v/>
      </c>
      <c r="E31" t="str">
        <f>'(3) Refinery'!V61 &amp; ""</f>
        <v/>
      </c>
    </row>
    <row r="32" spans="1:5" x14ac:dyDescent="0.2">
      <c r="A32" s="90" t="str">
        <f>IF(AND(D32="",E32=""),"",'(3) Refinery'!$J$21)</f>
        <v/>
      </c>
      <c r="B32" s="90" t="str">
        <f>IF(AND(D32="",E32=""),"",'(3) Refinery'!B62)</f>
        <v/>
      </c>
      <c r="C32" s="90" t="str">
        <f>IF(AND(D32="",E32=""),"",'(3) Refinery'!Q62)</f>
        <v/>
      </c>
      <c r="D32" s="92" t="str">
        <f>'(3) Refinery'!R62 &amp; ""</f>
        <v/>
      </c>
      <c r="E32" t="str">
        <f>'(3) Refinery'!V62 &amp; ""</f>
        <v/>
      </c>
    </row>
    <row r="33" spans="1:5" x14ac:dyDescent="0.2">
      <c r="A33" s="90" t="str">
        <f>IF(AND(D33="",E33=""),"",'(3) Refinery'!$J$21)</f>
        <v/>
      </c>
      <c r="B33" s="90" t="str">
        <f>IF(AND(D33="",E33=""),"",'(3) Refinery'!B63)</f>
        <v/>
      </c>
      <c r="C33" s="90" t="str">
        <f>IF(AND(D33="",E33=""),"",'(3) Refinery'!Q63)</f>
        <v/>
      </c>
      <c r="D33" s="92" t="str">
        <f>'(3) Refinery'!R63 &amp; ""</f>
        <v/>
      </c>
      <c r="E33" t="str">
        <f>'(3) Refinery'!V63 &amp; ""</f>
        <v/>
      </c>
    </row>
    <row r="34" spans="1:5" x14ac:dyDescent="0.2">
      <c r="A34" s="90" t="str">
        <f>IF(AND(D34="",E34=""),"",'(3) Refinery'!$J$21)</f>
        <v/>
      </c>
      <c r="B34" s="90" t="str">
        <f>IF(AND(D34="",E34=""),"",'(3) Refinery'!B64)</f>
        <v/>
      </c>
      <c r="C34" s="90" t="str">
        <f>IF(AND(D34="",E34=""),"",'(3) Refinery'!Q64)</f>
        <v/>
      </c>
      <c r="D34" s="92" t="str">
        <f>'(3) Refinery'!R64 &amp; ""</f>
        <v/>
      </c>
      <c r="E34" t="str">
        <f>'(3) Refinery'!V64 &amp; ""</f>
        <v/>
      </c>
    </row>
    <row r="35" spans="1:5" x14ac:dyDescent="0.2">
      <c r="A35" s="90" t="str">
        <f>IF(AND(D35="",E35=""),"",'(3) Refinery'!$J$21)</f>
        <v/>
      </c>
      <c r="B35" s="90" t="str">
        <f>IF(AND(D35="",E35=""),"",'(3) Refinery'!B65)</f>
        <v/>
      </c>
      <c r="C35" s="90" t="str">
        <f>IF(AND(D35="",E35=""),"",'(3) Refinery'!Q65)</f>
        <v/>
      </c>
      <c r="D35" s="92" t="str">
        <f>'(3) Refinery'!R65 &amp; ""</f>
        <v/>
      </c>
      <c r="E35" t="str">
        <f>'(3) Refinery'!V65 &amp; ""</f>
        <v/>
      </c>
    </row>
    <row r="36" spans="1:5" x14ac:dyDescent="0.2">
      <c r="A36" s="90" t="str">
        <f>IF(AND(D36="",E36=""),"",'(3) Refinery'!$J$21)</f>
        <v/>
      </c>
      <c r="B36" s="90" t="str">
        <f>IF(AND(D36="",E36=""),"",'(3) Refinery'!B67)</f>
        <v/>
      </c>
      <c r="C36" s="90" t="str">
        <f>IF(AND(D36="",E36=""),"",'(3) Refinery'!Q67)</f>
        <v/>
      </c>
      <c r="D36" s="92" t="str">
        <f>'(3) Refinery'!R67 &amp; ""</f>
        <v/>
      </c>
      <c r="E36" t="str">
        <f>'(3) Refinery'!V67 &amp; ""</f>
        <v/>
      </c>
    </row>
    <row r="37" spans="1:5" x14ac:dyDescent="0.2">
      <c r="A37" s="90" t="str">
        <f>IF(AND(D37="",E37=""),"",'(3) Refinery'!$J$21)</f>
        <v/>
      </c>
      <c r="B37" s="90" t="str">
        <f>IF(AND(D37="",E37=""),"",'(3) Refinery'!B68)</f>
        <v/>
      </c>
      <c r="C37" s="90" t="str">
        <f>IF(AND(D37="",E37=""),"",'(3) Refinery'!Q68)</f>
        <v/>
      </c>
      <c r="D37" s="92" t="str">
        <f>'(3) Refinery'!R68 &amp; ""</f>
        <v/>
      </c>
      <c r="E37" t="str">
        <f>'(3) Refinery'!V68 &amp; ""</f>
        <v/>
      </c>
    </row>
    <row r="38" spans="1:5" x14ac:dyDescent="0.2">
      <c r="A38" s="90" t="str">
        <f>IF(AND(D38="",E38=""),"",'(3) Refinery'!$J$21)</f>
        <v/>
      </c>
      <c r="B38" s="90" t="str">
        <f>IF(AND(D38="",E38=""),"",'(3) Refinery'!B69)</f>
        <v/>
      </c>
      <c r="C38" s="90" t="str">
        <f>IF(AND(D38="",E38=""),"",'(3) Refinery'!Q69)</f>
        <v/>
      </c>
      <c r="D38" s="92" t="str">
        <f>'(3) Refinery'!R69 &amp; ""</f>
        <v/>
      </c>
      <c r="E38" t="str">
        <f>'(3) Refinery'!V69 &amp; ""</f>
        <v/>
      </c>
    </row>
    <row r="39" spans="1:5" x14ac:dyDescent="0.2">
      <c r="A39" s="90" t="str">
        <f>IF(AND(D39="",E39=""),"",'(3) Refinery'!$J$21)</f>
        <v/>
      </c>
      <c r="B39" s="90" t="str">
        <f>IF(AND(D39="",E39=""),"",'(3) Refinery'!B70)</f>
        <v/>
      </c>
      <c r="C39" s="90" t="str">
        <f>IF(AND(D39="",E39=""),"",'(3) Refinery'!Q70)</f>
        <v/>
      </c>
      <c r="D39" s="92" t="str">
        <f>'(3) Refinery'!R70 &amp; ""</f>
        <v/>
      </c>
      <c r="E39" t="str">
        <f>'(3) Refinery'!V70 &amp; ""</f>
        <v/>
      </c>
    </row>
    <row r="40" spans="1:5" x14ac:dyDescent="0.2">
      <c r="A40" s="90" t="str">
        <f>IF(AND(D40="",E40=""),"",'(3) Refinery'!$J$21)</f>
        <v/>
      </c>
      <c r="B40" s="90" t="str">
        <f>IF(AND(D40="",E40=""),"",'(3) Refinery'!B71)</f>
        <v/>
      </c>
      <c r="C40" s="90" t="str">
        <f>IF(AND(D40="",E40=""),"",'(3) Refinery'!Q71)</f>
        <v/>
      </c>
      <c r="D40" s="92" t="str">
        <f>'(3) Refinery'!R71 &amp; ""</f>
        <v/>
      </c>
      <c r="E40" t="str">
        <f>'(3) Refinery'!V71 &amp; ""</f>
        <v/>
      </c>
    </row>
  </sheetData>
  <sheetProtection algorithmName="SHA-512" hashValue="iTWOgifUROUnxT1MHgXQEW8GSgk+t1LdYKITLDPpEtXmuRH3zTMWyPTHpuHZDB3D3zKElebZ/onXgyIRO/zbUQ==" saltValue="tlgDQNJ06+GmcMfFQJzQ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4D1A9-3484-4392-A7C0-74E9B56B995A}">
  <ds:schemaRefs>
    <ds:schemaRef ds:uri="http://schemas.microsoft.com/sharepoint/v3/contenttype/forms"/>
  </ds:schemaRefs>
</ds:datastoreItem>
</file>

<file path=customXml/itemProps2.xml><?xml version="1.0" encoding="utf-8"?>
<ds:datastoreItem xmlns:ds="http://schemas.openxmlformats.org/officeDocument/2006/customXml" ds:itemID="{3D0DEC83-5C52-450B-82AF-5C08806B21FC}">
  <ds:schemaRefs>
    <ds:schemaRef ds:uri="http://schemas.microsoft.com/office/2006/documentManagement/types"/>
    <ds:schemaRef ds:uri="http://purl.org/dc/dcmitype/"/>
    <ds:schemaRef ds:uri="a92290d7-b971-4e1d-81ee-28387a7fbc93"/>
    <ds:schemaRef ds:uri="http://purl.org/dc/elements/1.1/"/>
    <ds:schemaRef ds:uri="http://schemas.openxmlformats.org/package/2006/metadata/core-properties"/>
    <ds:schemaRef ds:uri="61551a5c-c5b0-4157-91ef-0e56f6671ed0"/>
    <ds:schemaRef ds:uri="http://www.w3.org/XML/1998/namespace"/>
    <ds:schemaRef ds:uri="http://schemas.microsoft.com/office/infopath/2007/PartnerControls"/>
    <ds:schemaRef ds:uri="fa6a9aea-fb0f-4ddd-aff8-712634b7d5f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0F35053-B217-46D6-8470-B11BD7002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(1)&amp;(2)</vt:lpstr>
      <vt:lpstr>(3) Refinery</vt:lpstr>
      <vt:lpstr>FormData</vt:lpstr>
      <vt:lpstr>RawData</vt:lpstr>
      <vt:lpstr>Facility</vt:lpstr>
      <vt:lpstr>AllProductData</vt:lpstr>
      <vt:lpstr>'(3) Refinery'!Print_Titles</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Dina</cp:lastModifiedBy>
  <cp:revision/>
  <dcterms:created xsi:type="dcterms:W3CDTF">2007-05-01T17:02:58Z</dcterms:created>
  <dcterms:modified xsi:type="dcterms:W3CDTF">2024-07-17T16:47:41Z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_activity">
    <vt:lpwstr/>
  </property>
  <property fmtid="{D5CDD505-2E9C-101B-9397-08002B2CF9AE}" pid="4" name="MediaServiceImageTags">
    <vt:lpwstr/>
  </property>
  <property fmtid="{D5CDD505-2E9C-101B-9397-08002B2CF9AE}" pid="5" name="Order">
    <vt:r8>5500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